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лный прайс" sheetId="1" r:id="rId4"/>
    <sheet state="visible" name="Сведённые данные" sheetId="2" r:id="rId5"/>
  </sheets>
  <definedNames>
    <definedName name="Скидка">'Полный прайс'!$P$4</definedName>
  </definedNames>
  <calcPr/>
  <extLst>
    <ext uri="GoogleSheetsCustomDataVersion2">
      <go:sheetsCustomData xmlns:go="http://customooxmlschemas.google.com/" r:id="rId6" roundtripDataChecksum="2n5hCDZWYa+WOzvQ5cCRWqH+uayeiWU5i6zvJKfRHds="/>
    </ext>
  </extLst>
</workbook>
</file>

<file path=xl/sharedStrings.xml><?xml version="1.0" encoding="utf-8"?>
<sst xmlns="http://schemas.openxmlformats.org/spreadsheetml/2006/main" count="424" uniqueCount="420">
  <si>
    <t>Лёгкое и весёлое освоение сложных тем — это магия игрового обучения!</t>
  </si>
  <si>
    <t>Расчёт вашего оптового заказа</t>
  </si>
  <si>
    <t>Количество товаров в заказе</t>
  </si>
  <si>
    <t>Сумма заказа до вычета оптовой скидки</t>
  </si>
  <si>
    <t>Скидка</t>
  </si>
  <si>
    <t>К оплате</t>
  </si>
  <si>
    <t>Артикул</t>
  </si>
  <si>
    <t>Штрихкод</t>
  </si>
  <si>
    <t>Фото</t>
  </si>
  <si>
    <t>Наименование</t>
  </si>
  <si>
    <t>Описание</t>
  </si>
  <si>
    <t>БАЗОВАЯ ЦЕНА, ₽</t>
  </si>
  <si>
    <r>
      <rPr>
        <rFont val="Roboto"/>
        <color theme="1"/>
        <sz val="10.0"/>
      </rPr>
      <t>Цена со скидкой</t>
    </r>
    <r>
      <rPr>
        <rFont val="Roboto"/>
        <b/>
        <color theme="1"/>
        <sz val="10.0"/>
      </rPr>
      <t xml:space="preserve"> 35% при заказе 
до 50 000 ₽</t>
    </r>
  </si>
  <si>
    <r>
      <rPr>
        <rFont val="Roboto"/>
        <color theme="1"/>
        <sz val="10.0"/>
      </rPr>
      <t xml:space="preserve">Цена со скидкой </t>
    </r>
    <r>
      <rPr>
        <rFont val="Roboto"/>
        <b/>
        <color theme="1"/>
        <sz val="10.0"/>
      </rPr>
      <t>40% при заказе 
от 50 000 ₽</t>
    </r>
  </si>
  <si>
    <r>
      <rPr>
        <rFont val="Roboto"/>
        <color theme="1"/>
        <sz val="10.0"/>
      </rPr>
      <t xml:space="preserve">Цена со скидкой </t>
    </r>
    <r>
      <rPr>
        <rFont val="Roboto"/>
        <b/>
        <color theme="1"/>
        <sz val="10.0"/>
      </rPr>
      <t>45% при заказе 
от 100 000 ₽</t>
    </r>
  </si>
  <si>
    <t>ВАШ ЗАКАЗ, штук</t>
  </si>
  <si>
    <r>
      <rPr>
        <rFont val="Roboto"/>
        <b/>
        <color rgb="FF222222"/>
        <sz val="10.0"/>
      </rPr>
      <t xml:space="preserve">Сумма </t>
    </r>
    <r>
      <rPr>
        <rFont val="Roboto"/>
        <color rgb="FF222222"/>
        <sz val="10.0"/>
      </rPr>
      <t>до вычета оптовой скидки</t>
    </r>
  </si>
  <si>
    <t>ИТОГОВАЯ СУММА</t>
  </si>
  <si>
    <t>Малая настольная игра</t>
  </si>
  <si>
    <t>УМ001</t>
  </si>
  <si>
    <t xml:space="preserve">Трафик-Джем </t>
  </si>
  <si>
    <t>Играя с яркими картами автомобилей, дети быстро осваивают двузначные числа, счёт до 50 и развивают логику.</t>
  </si>
  <si>
    <t>УМ002</t>
  </si>
  <si>
    <t>Фрукто 10</t>
  </si>
  <si>
    <t xml:space="preserve">Эта игра на развитие навыка скоростного сложения, внимательность и умение концентрироваться не оставит равнодушных среди детей и родителей. </t>
  </si>
  <si>
    <t>УМ003</t>
  </si>
  <si>
    <t>Турбосчёт</t>
  </si>
  <si>
    <r>
      <rPr>
        <rFont val="Roboto"/>
        <b/>
        <color rgb="FFF6B26B"/>
        <sz val="14.0"/>
      </rPr>
      <t>Хит!</t>
    </r>
    <r>
      <rPr>
        <rFont val="Roboto"/>
        <color rgb="FFED7D31"/>
        <sz val="10.0"/>
      </rPr>
      <t xml:space="preserve">
</t>
    </r>
    <r>
      <rPr>
        <rFont val="Roboto"/>
        <color rgb="FF000000"/>
        <sz val="10.0"/>
      </rPr>
      <t>Игра прокачивает навык беглого устного счёта, учит складывать и сравнивать. Считаем быстрее ветра!</t>
    </r>
  </si>
  <si>
    <t>УМ822</t>
  </si>
  <si>
    <t>4673726886348</t>
  </si>
  <si>
    <t>Скоробуквы</t>
  </si>
  <si>
    <r>
      <rPr>
        <rFont val="Roboto"/>
        <b/>
        <color rgb="FF93C47D"/>
        <sz val="14.0"/>
      </rPr>
      <t>Новинка!</t>
    </r>
    <r>
      <rPr>
        <rFont val="Roboto"/>
        <b/>
        <color rgb="FFD9EAD3"/>
        <sz val="14.0"/>
      </rPr>
      <t xml:space="preserve">
</t>
    </r>
    <r>
      <rPr>
        <rFont val="Roboto"/>
        <color rgb="FF000000"/>
        <sz val="10.0"/>
      </rPr>
      <t>Игра познакомит с буквами и закрепит ассоциативное восприятие «буква-звук»: А — ананас, Б — бобёр. Увлекает с первого хода — хватать яркие фишки любят и дети, и взрослые! А яркие сюжеты расширяют словарный запас и тренируют воображение.</t>
    </r>
  </si>
  <si>
    <t>УМ825</t>
  </si>
  <si>
    <t>4673726886355</t>
  </si>
  <si>
    <t>Динобуквы</t>
  </si>
  <si>
    <r>
      <rPr>
        <rFont val="Roboto"/>
        <b/>
        <color rgb="FF93C47D"/>
        <sz val="14.0"/>
      </rPr>
      <t>Новинка!</t>
    </r>
    <r>
      <rPr>
        <rFont val="Roboto"/>
        <color rgb="FF000000"/>
        <sz val="10.0"/>
      </rPr>
      <t xml:space="preserve">
С этой игрой дети легко выучат буквы и много новых слов из мира доисторических открытий! Благодаря увлекательным правилам, «Динобуквы» не только создают прочную основу для беглого чтения, но и развивают логику!</t>
    </r>
  </si>
  <si>
    <t>УМ004</t>
  </si>
  <si>
    <t>Геометрика</t>
  </si>
  <si>
    <t>Игра, в которой как по волшебству изучаются даже заковыристые термины и названия из геометрии!</t>
  </si>
  <si>
    <t>УМ007</t>
  </si>
  <si>
    <t>Турбосчёт Форсаж</t>
  </si>
  <si>
    <t>Турбо-сложное продолжение любимого «Турбосчёта»: здесь появляются двойные неравенства и системы неравенств!</t>
  </si>
  <si>
    <t>УМ214</t>
  </si>
  <si>
    <t>Кругозорник Биология</t>
  </si>
  <si>
    <r>
      <rPr>
        <rFont val="Roboto"/>
        <b/>
        <color rgb="FF000000"/>
        <sz val="10.0"/>
      </rPr>
      <t>«Кругозорник. Биология»</t>
    </r>
    <r>
      <rPr>
        <rFont val="Roboto"/>
        <color rgb="FF000000"/>
        <sz val="10.0"/>
      </rPr>
      <t xml:space="preserve"> — дополнение к игре «Кругозорник» в малой коробке. 80 совершенно новых иллюстраций с хорошим чувством юмора не оставят равнодушными ни детей, ни родителей.</t>
    </r>
  </si>
  <si>
    <t>Средняя настольная игра</t>
  </si>
  <si>
    <t>УМ724</t>
  </si>
  <si>
    <t>Словопотам</t>
  </si>
  <si>
    <t>Игра поможет поддержать ребёнка на самом старте и вдохновить его на первые успехи в чтении. Разные уровни сложности позволяют играть, даже если ребёнок не знает всех букв.</t>
  </si>
  <si>
    <t>УМ005</t>
  </si>
  <si>
    <t>Делиссимо</t>
  </si>
  <si>
    <r>
      <rPr>
        <rFont val="Roboto"/>
        <b/>
        <color rgb="FFF6B26B"/>
        <sz val="14.0"/>
      </rPr>
      <t>Хит!</t>
    </r>
    <r>
      <rPr>
        <rFont val="Roboto"/>
        <color rgb="FFED7D31"/>
        <sz val="10.0"/>
      </rPr>
      <t xml:space="preserve">
</t>
    </r>
    <r>
      <rPr>
        <rFont val="Roboto"/>
        <color rgb="FF000000"/>
        <sz val="10.0"/>
      </rPr>
      <t>С этой игрой дети быстро осваивают доли и дроби, ведь пиццу делить куда веселее, чем скучные числа!</t>
    </r>
  </si>
  <si>
    <t>УМ066</t>
  </si>
  <si>
    <t>Читай-Хватай</t>
  </si>
  <si>
    <r>
      <rPr>
        <rFont val="Roboto"/>
        <b/>
        <color rgb="FFF6B26B"/>
        <sz val="14.0"/>
      </rPr>
      <t>Хит!</t>
    </r>
    <r>
      <rPr>
        <rFont val="Roboto"/>
        <b/>
        <color rgb="FFED7D31"/>
        <sz val="14.0"/>
      </rPr>
      <t xml:space="preserve">
</t>
    </r>
    <r>
      <rPr>
        <rFont val="Roboto"/>
        <color rgb="FF000000"/>
        <sz val="10.0"/>
      </rPr>
      <t>Игра учит детей читать быстрее, помогает перейти от чтения по слогам к мгновенному считыванию и пониманию слов.</t>
    </r>
  </si>
  <si>
    <t>УМ030</t>
  </si>
  <si>
    <t>Зверобуквы</t>
  </si>
  <si>
    <r>
      <rPr>
        <rFont val="Roboto"/>
        <b/>
        <color rgb="FFF6B26B"/>
        <sz val="14.0"/>
      </rPr>
      <t>Хит!</t>
    </r>
    <r>
      <rPr>
        <rFont val="Roboto"/>
        <color rgb="FFED7D31"/>
        <sz val="10.0"/>
      </rPr>
      <t xml:space="preserve">
</t>
    </r>
    <r>
      <rPr>
        <rFont val="Roboto"/>
        <color rgb="FF000000"/>
        <sz val="10.0"/>
      </rPr>
      <t>Дети быстро знакомятся с буквами и учатся складывать их в слова. А начать играть можно даже не зная букв!</t>
    </r>
  </si>
  <si>
    <t>УМ035</t>
  </si>
  <si>
    <t>Цветариум</t>
  </si>
  <si>
    <r>
      <rPr>
        <rFont val="Roboto"/>
        <b/>
        <color rgb="FFF6B26B"/>
        <sz val="14.0"/>
      </rPr>
      <t>Хит!</t>
    </r>
    <r>
      <rPr>
        <rFont val="Roboto"/>
        <color rgb="FF000000"/>
        <sz val="10.0"/>
      </rPr>
      <t xml:space="preserve">
Эта увлекательная игра помогает быстро понять и запомнить таблицу умножения — без мучений и зубрёжки.</t>
    </r>
  </si>
  <si>
    <t>УМ040</t>
  </si>
  <si>
    <t>Этажики</t>
  </si>
  <si>
    <r>
      <rPr>
        <rFont val="Roboto"/>
        <b/>
        <color rgb="FFF6B26B"/>
        <sz val="14.0"/>
      </rPr>
      <t>Хит!</t>
    </r>
    <r>
      <rPr>
        <rFont val="Roboto"/>
        <b/>
        <color rgb="FFED7D31"/>
        <sz val="14.0"/>
      </rPr>
      <t xml:space="preserve">
</t>
    </r>
    <r>
      <rPr>
        <rFont val="Roboto"/>
        <color rgb="FF000000"/>
        <sz val="10.0"/>
      </rPr>
      <t>Путешествуя по этажам на ярких картах, дети учатся быстро и легко складывать и вычитать в уме.</t>
    </r>
  </si>
  <si>
    <t>УМ077</t>
  </si>
  <si>
    <r>
      <rPr>
        <rFont val="Calibri"/>
        <b/>
        <color theme="1"/>
        <sz val="11.0"/>
      </rPr>
      <t xml:space="preserve"> </t>
    </r>
    <r>
      <rPr>
        <rFont val="Calibri"/>
        <b/>
        <color rgb="FF000000"/>
        <sz val="11.0"/>
      </rPr>
      <t>Котосовы</t>
    </r>
  </si>
  <si>
    <r>
      <rPr>
        <rFont val="Roboto"/>
        <b/>
        <color rgb="FFF6B26B"/>
        <sz val="14.0"/>
      </rPr>
      <t>Хит!</t>
    </r>
    <r>
      <rPr>
        <rFont val="Roboto"/>
        <b/>
        <color rgb="FFED7D31"/>
        <sz val="14.0"/>
      </rPr>
      <t xml:space="preserve">
</t>
    </r>
    <r>
      <rPr>
        <rFont val="Roboto"/>
        <color rgb="FF000000"/>
        <sz val="10.0"/>
      </rPr>
      <t>Жутко интересная игра на быстрый счёт, логику, внимательность, концентрацию и скорость реакции!</t>
    </r>
  </si>
  <si>
    <t>УМ075</t>
  </si>
  <si>
    <t>Читай-Хватай English</t>
  </si>
  <si>
    <t>Игра автоматизирует чтение на английском. Несколько вариантов правил позволяет играть даже самым маленьким.</t>
  </si>
  <si>
    <t>УМ043</t>
  </si>
  <si>
    <t>Зверобуквы English</t>
  </si>
  <si>
    <t>Игра помогает быстро и весело запомнить английские буквы и прокачать образную память. А простая механика и продуманное оформление сделают этот процессещё легче.</t>
  </si>
  <si>
    <t>УМ100</t>
  </si>
  <si>
    <t>Лапочки</t>
  </si>
  <si>
    <t xml:space="preserve">Для самых маленьких! 
Эта милая игра знакомит со счётом до пяти и учит определять количество предметов. Плотные игровые карточки с ламинацией. </t>
  </si>
  <si>
    <t>УМ245</t>
  </si>
  <si>
    <t>Багагаж</t>
  </si>
  <si>
    <t>Красочная и весёлая настольная игра, которая развивает пространственное мышление и готовит к геометрии</t>
  </si>
  <si>
    <t>УМ099</t>
  </si>
  <si>
    <t>FIT friends</t>
  </si>
  <si>
    <t>Игровая методика для сбалансированного тренинга на каждый день. 160 000 уникальных тренировок.</t>
  </si>
  <si>
    <t>УМ006</t>
  </si>
  <si>
    <t>Много-Много</t>
  </si>
  <si>
    <t>Игра построена на уникальной методике, которая помогает детям своими глазами увидеть, что такое умножение, и учит умножать до 5.</t>
  </si>
  <si>
    <t>УМ050</t>
  </si>
  <si>
    <t>Стартап⁠-⁠конструктор</t>
  </si>
  <si>
    <t>Эта игра учит использовать воображение для генерации бизнес-идей, которые работают, и развивает креативность.</t>
  </si>
  <si>
    <t>УМ456</t>
  </si>
  <si>
    <t>ХимТим</t>
  </si>
  <si>
    <t>Увлекательная игра про таблицу Менделеева для подготовки к химии. Подойдёт даже для младших школьников!</t>
  </si>
  <si>
    <t>УМ280</t>
  </si>
  <si>
    <t>Х-ферма</t>
  </si>
  <si>
    <t>Игра на скорость реакции, внимательность, логику и пространственное мышление. В ней нужно не просто выполнить задание, а сделать это быстрее соперника и схватить нужный тотем!</t>
  </si>
  <si>
    <t>Большая настольная игра</t>
  </si>
  <si>
    <t>УМ072</t>
  </si>
  <si>
    <t>Хронолёт</t>
  </si>
  <si>
    <t>Улётная «ходилка» познакомит детей с понятием времени, научит ориентироваться по часам и планировать дела!</t>
  </si>
  <si>
    <t>УМ091</t>
  </si>
  <si>
    <t>Проныры</t>
  </si>
  <si>
    <t>Игроки тренируют устный счёт, соревнуясь на уникальном шестиуровневом поле, которое меняется прямо в ходе игры!</t>
  </si>
  <si>
    <t>УМ094</t>
  </si>
  <si>
    <t>Прогеры</t>
  </si>
  <si>
    <t>Весело знакомимся с алгоритмами и программированием. Тренируем логику и стратегическое мышление!</t>
  </si>
  <si>
    <t>УМ158</t>
  </si>
  <si>
    <t>Кругозорник</t>
  </si>
  <si>
    <r>
      <rPr>
        <rFont val="Roboto"/>
        <b/>
        <color rgb="FFED7D31"/>
        <sz val="14.0"/>
      </rPr>
      <t xml:space="preserve">
</t>
    </r>
    <r>
      <rPr>
        <rFont val="Roboto"/>
        <color rgb="FF000000"/>
        <sz val="10.0"/>
      </rPr>
      <t xml:space="preserve">Изучаем окружающий мир! 175 карт с самыми полезными понятиями и явлениями, собранными по всей планете. </t>
    </r>
  </si>
  <si>
    <t>УМ265</t>
  </si>
  <si>
    <t>Тур культур</t>
  </si>
  <si>
    <r>
      <rPr>
        <rFont val="Roboto"/>
        <b/>
        <color rgb="FF38761D"/>
        <sz val="14.0"/>
      </rPr>
      <t xml:space="preserve">
</t>
    </r>
    <r>
      <rPr>
        <rFont val="Roboto"/>
        <color rgb="FF000000"/>
        <sz val="10.0"/>
      </rPr>
      <t>Невероятно красивая игра, которая поможет детям весело изучить географию и узнать много нового о мире.</t>
    </r>
  </si>
  <si>
    <t>УМ212</t>
  </si>
  <si>
    <t>Ихний Ихниевич</t>
  </si>
  <si>
    <r>
      <rPr>
        <rFont val="Roboto"/>
        <b/>
        <color rgb="FF000000"/>
        <sz val="10.0"/>
      </rPr>
      <t xml:space="preserve">«Ихний Ихниевич» </t>
    </r>
    <r>
      <rPr>
        <rFont val="Roboto"/>
        <color rgb="FF000000"/>
        <sz val="10.0"/>
      </rPr>
      <t xml:space="preserve">— это уникальная настольная игра, которая помогает понять и запомнить самые важные термины из курса русского языка с 1 по 6 классы. </t>
    </r>
  </si>
  <si>
    <t>УМ765</t>
  </si>
  <si>
    <t>Где слон?</t>
  </si>
  <si>
    <r>
      <rPr>
        <rFont val="Roboto"/>
        <b/>
        <color rgb="FF70AD47"/>
        <sz val="14.0"/>
      </rPr>
      <t>Новинка!</t>
    </r>
    <r>
      <rPr>
        <rFont val="Roboto"/>
        <color rgb="FFED7D31"/>
      </rPr>
      <t xml:space="preserve">
</t>
    </r>
    <r>
      <rPr>
        <rFont val="Roboto"/>
        <color theme="1"/>
      </rPr>
      <t>В этой игре — целая сказочная страна, в которой столько всего происходит! На огромном поле спрятано множество предметов — нужно их найти! Тяни карту — читай — ищи!</t>
    </r>
  </si>
  <si>
    <t>Очень большая настольная игра!</t>
  </si>
  <si>
    <t>УМ727</t>
  </si>
  <si>
    <t>Котомаркет</t>
  </si>
  <si>
    <r>
      <rPr>
        <rFont val="Roboto"/>
        <b/>
        <color rgb="FF38761D"/>
        <sz val="18.0"/>
      </rPr>
      <t xml:space="preserve">Новинка! </t>
    </r>
    <r>
      <rPr>
        <rFont val="Roboto"/>
        <color rgb="FF000000"/>
        <sz val="10.0"/>
      </rPr>
      <t xml:space="preserve">
Ребенок научится быстро считать, складывать и вычитать за считанные дни! Секрет в уникальной игровой методике обучения счёту от международной команды методистов, нейропсихологов и специалистов в области игрового обучения.</t>
    </r>
  </si>
  <si>
    <t>Мозговые тренажёры Brainy Trainy</t>
  </si>
  <si>
    <t>УМ677</t>
  </si>
  <si>
    <t>Тайм - менеджент</t>
  </si>
  <si>
    <r>
      <rPr>
        <rFont val="Roboto"/>
        <b/>
        <color rgb="FF93C47D"/>
        <sz val="14.0"/>
      </rPr>
      <t xml:space="preserve">
</t>
    </r>
    <r>
      <rPr>
        <rFont val="Roboto"/>
        <color rgb="FF000000"/>
        <sz val="10.0"/>
      </rPr>
      <t>Игра помогает ребёнку осознанно управлять своим временем, эффективно планировать дела, выделять приоритеты и уверенно идти к достижению целей.</t>
    </r>
  </si>
  <si>
    <t>УМ676</t>
  </si>
  <si>
    <t>Публичные выступления</t>
  </si>
  <si>
    <r>
      <rPr>
        <rFont val="Roboto"/>
        <b/>
        <color rgb="FF93C47D"/>
        <sz val="14.0"/>
      </rPr>
      <t xml:space="preserve">
</t>
    </r>
    <r>
      <rPr>
        <rFont val="Roboto"/>
        <color rgb="FF000000"/>
        <sz val="10.0"/>
      </rPr>
      <t>Игра поможет пробудить талант оратора. Ребёнок улучшит дикцию, научится формулировать мысли и успешно доносить их, почувствует себя уверенно на сцене и сможет получать удовольствие от выступлений.</t>
    </r>
  </si>
  <si>
    <t>УМ678</t>
  </si>
  <si>
    <t>Скорочтение</t>
  </si>
  <si>
    <t>Игра развивает способность читать не только быстро, но и эффективно: моментально выделять в тексте самое важное, правильно интерпретировать информацию и применять её на практике.</t>
  </si>
  <si>
    <t>УМ548</t>
  </si>
  <si>
    <t>Железная логика</t>
  </si>
  <si>
    <t>Игра учит мыслить объёмно, прогнозировать события и разгадывать шифры, находить нестандартные решения и быть последовательным. Brainy Trainy «Железная логика» — ещё один уверенный шаг навстречу успешной карьере.</t>
  </si>
  <si>
    <t>УМ546</t>
  </si>
  <si>
    <t>Критическое мышление</t>
  </si>
  <si>
    <t>Игра учит проверять высказывания на правдивость, находить логические противоречия и сопоставлять факты, развивает наблюдательность и умение подмечать детали, помогает противостоять манипуляциям и обману.</t>
  </si>
  <si>
    <t>УМ547</t>
  </si>
  <si>
    <t>Инженерное мышление</t>
  </si>
  <si>
    <t>Игра помогает понять, как устроен мир, и как влияют друг на друга разные объекты в разных ситуациях. Также эта игра учит находить оптимальный способ решения множества бытовых задач, с которыми мы сталкиваемся ежедневно.</t>
  </si>
  <si>
    <t>УМ268</t>
  </si>
  <si>
    <t>Программирование</t>
  </si>
  <si>
    <t xml:space="preserve">Игра формирует комплексное представление об алгоритмах и циклах, учит выявлять закономерности и причинно-следственные связи, а также помогает освоить основы комбинаторики. </t>
  </si>
  <si>
    <t>УМ267</t>
  </si>
  <si>
    <t>Экономика</t>
  </si>
  <si>
    <t xml:space="preserve">Игра учит ребёнка видеть выгодные решения, рыночные закономерности, сложные взаимосвязи, а также критически оценивать акционные предложения и мыслить как предприниматель. </t>
  </si>
  <si>
    <t>УМ266</t>
  </si>
  <si>
    <t>Логика</t>
  </si>
  <si>
    <t xml:space="preserve">Игра учит ребёнка выявлять закономерности, взаимосвязи, логические противоречия и находить правильные решения, опережая сверстников. </t>
  </si>
  <si>
    <t>УМ461</t>
  </si>
  <si>
    <t>Развитие памяти</t>
  </si>
  <si>
    <t>Игра знакомит ребёнка с эффективными мнемотехниками и тренирует их на практике. Регулярные занятия научат быстро запоминать большой объём информации, что сделает обучение по всем школьным предметам намного эффективнее.</t>
  </si>
  <si>
    <t>УМ462</t>
  </si>
  <si>
    <t>Эмоциональный интеллект</t>
  </si>
  <si>
    <t>Игра учит ребёнка осознанно управлять своими эмоциями, определять психологическое состояние других людей и эффективно взаимодействовать с ними. Это ключевые компетенции для достижения личных целей и успеха в деловой сфере.</t>
  </si>
  <si>
    <t>УМ463</t>
  </si>
  <si>
    <t>Воображение</t>
  </si>
  <si>
    <t>Игра учит ребёнка видеть и оценивать проблему с разных сторон, изобретательно подходить к решению нестандартных задач, развивает креативность и творческий потенциал.</t>
  </si>
  <si>
    <t>УМ679</t>
  </si>
  <si>
    <t>Игровой набор Brainy Trainy «Навыки будущего 6+»</t>
  </si>
  <si>
    <t>Это сборник из 160 заданий, отобранных из игр-тренажёров серии Brainy Trainy. С ними дети развивают soft skills – навыки и компетенции, необходимые для достижения успеха в любом деле: логику, эмоциональный интеллект, воображение и память.</t>
  </si>
  <si>
    <t>УМ735</t>
  </si>
  <si>
    <t>Игровой набор Brainy Trainy «Навыки будущего 8+»</t>
  </si>
  <si>
    <r>
      <rPr>
        <rFont val="Roboto"/>
        <b/>
        <color rgb="FF93C47D"/>
        <sz val="14.0"/>
      </rPr>
      <t xml:space="preserve">Новинка!
</t>
    </r>
    <r>
      <rPr>
        <rFont val="Roboto"/>
        <color rgb="FF000000"/>
        <sz val="10.0"/>
      </rPr>
      <t>Сборник из 160 заданий, отобранных из игр-тренажёров серии Brainy Trainy. С ними дети развивают soft skills — гибкие навыки и компетенции, необходимые для достижения успеха в любом деле: логику, скорочтение, критическое и инженерное мышление.</t>
    </r>
  </si>
  <si>
    <t>УМ736</t>
  </si>
  <si>
    <t>Игровой набор Brainy Trainy «Навыки будущего 10+»</t>
  </si>
  <si>
    <r>
      <rPr>
        <rFont val="Roboto"/>
        <b/>
        <color rgb="FF93C47D"/>
        <sz val="14.0"/>
      </rPr>
      <t xml:space="preserve">Новинка!
</t>
    </r>
    <r>
      <rPr>
        <rFont val="Roboto"/>
        <color rgb="FF000000"/>
        <sz val="10.0"/>
      </rPr>
      <t>Сборник из 160 заданий, отобранных из игр-тренажёров серии Brainy Trainy. С ними дети развивают soft skills — гибкие навыки и компетенции, необходимые для достижения успеха в любом деле: тайм-менеджмент, программирование, финансовая грамотность, публичные выступления.</t>
    </r>
  </si>
  <si>
    <t>Серия игр Brainy Games</t>
  </si>
  <si>
    <t>УМ518</t>
  </si>
  <si>
    <t>Счетные лягушки</t>
  </si>
  <si>
    <r>
      <rPr>
        <rFont val="Roboto"/>
        <b/>
        <color rgb="FF93C47D"/>
        <sz val="14.0"/>
      </rPr>
      <t xml:space="preserve">
</t>
    </r>
    <r>
      <rPr>
        <rFont val="Roboto"/>
        <color rgb="FF000000"/>
        <sz val="10.0"/>
      </rPr>
      <t>Прожорливые лягушки только и думают о том, как набить себе брюхо. Кто-то может съесть всего лишь 5 мух, а кто-то аж 15! Дети легко освоят количественный счет до 20.</t>
    </r>
  </si>
  <si>
    <t>УМ521</t>
  </si>
  <si>
    <t>Первые буквы</t>
  </si>
  <si>
    <r>
      <rPr>
        <rFont val="Roboto"/>
        <b/>
        <color rgb="FF93C47D"/>
        <sz val="14.0"/>
      </rPr>
      <t xml:space="preserve">
</t>
    </r>
    <r>
      <rPr>
        <rFont val="Roboto"/>
        <color rgb="FF000000"/>
        <sz val="10.0"/>
      </rPr>
      <t>Весёлая динамичная игра на знание букв. Тренирует у детей способность различать звуки в словах и соотносить их с буквами.</t>
    </r>
  </si>
  <si>
    <t>УМ834</t>
  </si>
  <si>
    <t>Кот + счёт</t>
  </si>
  <si>
    <r>
      <rPr>
        <rFont val="Roboto"/>
        <b/>
        <color rgb="FF93C47D"/>
        <sz val="14.0"/>
      </rPr>
      <t xml:space="preserve">
</t>
    </r>
    <r>
      <rPr>
        <rFont val="Roboto"/>
        <color rgb="FF000000"/>
        <sz val="10.0"/>
      </rPr>
      <t xml:space="preserve">Любимая детьми МЕМО-игра с примерами на сложение и вычитание. </t>
    </r>
  </si>
  <si>
    <t>УМ522</t>
  </si>
  <si>
    <t>Фигурные прятки</t>
  </si>
  <si>
    <r>
      <rPr>
        <rFont val="Roboto"/>
        <color rgb="FF000000"/>
        <sz val="10.0"/>
      </rPr>
      <t xml:space="preserve">
</t>
    </r>
    <r>
      <rPr>
        <rFont val="Roboto"/>
        <color rgb="FF000000"/>
        <sz val="10.0"/>
      </rPr>
      <t xml:space="preserve">Игра знакомит с геометрическими фигурами, развивает пространственное мышление, тренирует умение представлять предметы с разных сторон. </t>
    </r>
  </si>
  <si>
    <t>УМ519</t>
  </si>
  <si>
    <t>Автологика</t>
  </si>
  <si>
    <r>
      <rPr>
        <rFont val="Roboto"/>
        <color rgb="FF000000"/>
        <sz val="10.0"/>
      </rPr>
      <t xml:space="preserve">
</t>
    </r>
    <r>
      <rPr>
        <rFont val="Roboto"/>
        <color rgb="FF000000"/>
        <sz val="10.0"/>
      </rPr>
      <t xml:space="preserve">Игра на развитие логики. Нужно быть очень внимательными и быстрее остальных находить машинку, подходящую заданным требованиям. </t>
    </r>
  </si>
  <si>
    <t>УМ520</t>
  </si>
  <si>
    <t>Сказки по картинкам</t>
  </si>
  <si>
    <r>
      <rPr>
        <rFont val="Roboto"/>
        <color rgb="FF000000"/>
        <sz val="10.0"/>
      </rPr>
      <t xml:space="preserve">
</t>
    </r>
    <r>
      <rPr>
        <rFont val="Roboto"/>
        <color rgb="FF000000"/>
        <sz val="10.0"/>
      </rPr>
      <t>Это сторителлинг-игра научит красиво формулировать мысли, поможет развить креативность и вербальное мышление</t>
    </r>
  </si>
  <si>
    <t>Набор игр Успешный первоклассник</t>
  </si>
  <si>
    <t>Уникальный набор: три игры для развития самых важных навыков первоклассника — счёт, чтение и логика. Идеально подходит для подготовки к школе и лёгкой адаптации в первом классе.</t>
  </si>
  <si>
    <t>Наборы игр</t>
  </si>
  <si>
    <t>УМ056</t>
  </si>
  <si>
    <t>Геометрика Комплект 2 в 1</t>
  </si>
  <si>
    <t>«Геометрика» и дополнение к ней — «Геометрика EXTRA» — в красивой подарочной коробке.</t>
  </si>
  <si>
    <t>УМ053</t>
  </si>
  <si>
    <t>Турбосчёт Комплект 2 в 1</t>
  </si>
  <si>
    <t>Освоив «Турбосчёт», рано или поздно вы захотите добавить в игру и «Турбосчёт Форсаж».</t>
  </si>
  <si>
    <t>Квестики</t>
  </si>
  <si>
    <t>УМ157</t>
  </si>
  <si>
    <t xml:space="preserve">Квестик супергеройский Катя </t>
  </si>
  <si>
    <r>
      <rPr>
        <rFont val="Roboto"/>
        <b/>
        <color rgb="FF000000"/>
        <sz val="10.0"/>
      </rPr>
      <t>Увлекательное приключение для отважных героев!</t>
    </r>
    <r>
      <rPr>
        <rFont val="Roboto"/>
        <color rgb="FF000000"/>
        <sz val="10.0"/>
      </rPr>
      <t xml:space="preserve"> Внутри 7 карт-загадок, которые предстоит решить. Среди них загадки-пазлы, карты со скретч-слоем и глянцевым лаком, скрывающим рисунок, лабиринты из букв и карты с наклейками. </t>
    </r>
  </si>
  <si>
    <t>УМ163</t>
  </si>
  <si>
    <t>Квестик шпионский</t>
  </si>
  <si>
    <r>
      <rPr>
        <rFont val="Roboto"/>
        <b/>
        <color rgb="FF000000"/>
        <sz val="10.0"/>
      </rPr>
      <t>Домашний квест для любителей тайн!</t>
    </r>
    <r>
      <rPr>
        <rFont val="Roboto"/>
        <color rgb="FF000000"/>
        <sz val="10.0"/>
      </rPr>
      <t xml:space="preserve"> Внутри 5 зашифрованных загадок, которые предстоит решить при помощи карт-ключей: красного светофильтра, самокопирующейся бумаги и специальных карт-схем. </t>
    </r>
  </si>
  <si>
    <t>УМ165</t>
  </si>
  <si>
    <t>Квестик пиратский Джек</t>
  </si>
  <si>
    <r>
      <rPr>
        <rFont val="Roboto"/>
        <b/>
        <color rgb="FF000000"/>
        <sz val="10.0"/>
      </rPr>
      <t xml:space="preserve">Квест для пиратов — поиск подарка как поиск сокровищ! </t>
    </r>
    <r>
      <rPr>
        <rFont val="Roboto"/>
        <color rgb="FF000000"/>
        <sz val="10.0"/>
      </rPr>
      <t xml:space="preserve">Внутри 7 карт-загадок, которые предстоит решить: среди них загадки-пазлы, карты со скретч-слоем и глянцевым лаком, скрывающим рисунок. </t>
    </r>
  </si>
  <si>
    <t>УМ192</t>
  </si>
  <si>
    <t>Квестик космический</t>
  </si>
  <si>
    <r>
      <rPr>
        <rFont val="Roboto"/>
        <b/>
        <color rgb="FF000000"/>
        <sz val="10.0"/>
      </rPr>
      <t>Космические загадки приведут к сюрпризу от космонавта!</t>
    </r>
    <r>
      <rPr>
        <rFont val="Roboto"/>
        <color rgb="FF000000"/>
        <sz val="10.0"/>
      </rPr>
      <t xml:space="preserve"> Внутри 5 увлекательных загадок, которые предстоит разгадать, чтобы найти подарок: расшифровать координаты, пройти звёздный путь, найти пропавший предмет, разгадать слова с помощью секретного кода или рисунков-подсказок. </t>
    </r>
  </si>
  <si>
    <t>Дорожные сгибалки</t>
  </si>
  <si>
    <t>УМ063</t>
  </si>
  <si>
    <t>Сгибалки. Магия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</si>
  <si>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4-5 лет</t>
    </r>
    <r>
      <rPr>
        <rFont val="Roboto"/>
        <color rgb="FF000000"/>
        <sz val="10.0"/>
      </rPr>
      <t>. В ней каждый лист нужно согнуть до двух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волшебные персонажи.</t>
    </r>
  </si>
  <si>
    <t>УМ064</t>
  </si>
  <si>
    <t>Сгибалки. Транспорт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</si>
  <si>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4–5 лет</t>
    </r>
    <r>
      <rPr>
        <rFont val="Roboto"/>
        <color rgb="FF000000"/>
        <sz val="10.0"/>
      </rPr>
      <t>.  В ней каждый лист нужно согнуть до двух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поезда, самолёты или корабли.</t>
    </r>
  </si>
  <si>
    <t>УМ065</t>
  </si>
  <si>
    <t>Сгибалки. Зверята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</si>
  <si>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6-7 лет</t>
    </r>
    <r>
      <rPr>
        <rFont val="Roboto"/>
        <color rgb="FF000000"/>
        <sz val="10.0"/>
      </rPr>
      <t>. В ней каждый лист нужно согнуть до трёх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чудесные зверята.</t>
    </r>
  </si>
  <si>
    <t>УМ068</t>
  </si>
  <si>
    <t>Сгибалки. Супергерои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</si>
  <si>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6-7 лет</t>
    </r>
    <r>
      <rPr>
        <rFont val="Roboto"/>
        <color rgb="FF000000"/>
        <sz val="10.0"/>
      </rPr>
      <t>. В ней каждый лист нужно согнуть до трёх раз, чтобы собрать картинки. У ребёнка формируется понимание отношений между предметами путём наложения, совмещения, перегруппировки «кусочков» картинки, на которой изображены отважные супергерои.</t>
    </r>
  </si>
  <si>
    <t>УМ069</t>
  </si>
  <si>
    <t>Сгибалки. Динозавры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</si>
  <si>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8-9 лет.</t>
    </r>
    <r>
      <rPr>
        <rFont val="Roboto"/>
        <color rgb="FF000000"/>
        <sz val="10.0"/>
      </rPr>
      <t xml:space="preserve"> В ней каждый лист нужно согнуть до четырёх раз. У ребёнка формируется понимание отношений между предметами путём наложения, совмещения, перегруппировки «кусочков» картинки с обожаемыми всеми динозаврами.</t>
    </r>
  </si>
  <si>
    <t>УМ070</t>
  </si>
  <si>
    <t>Сгибалки. Роботы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</si>
  <si>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8-9 лет</t>
    </r>
    <r>
      <rPr>
        <rFont val="Roboto"/>
        <color rgb="FF000000"/>
        <sz val="10.0"/>
      </rPr>
      <t>. В ней каждый лист нужно согнуть до четырёх раз. У ребёнка формируется понимание отношений между предметами путём наложения, совмещения, перегруппировки «кусочков» картинки с роботами для будущих учёных!</t>
    </r>
  </si>
  <si>
    <t>УМ073</t>
  </si>
  <si>
    <t>Сгибалки. Спорт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</si>
  <si>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от 10 лет</t>
    </r>
    <r>
      <rPr>
        <rFont val="Roboto"/>
        <color rgb="FF000000"/>
        <sz val="10.0"/>
      </rPr>
      <t xml:space="preserve"> и старше. В ней каждый лист нужно согнуть до пяти раз. У ребёнка формируется понимание отношений между предметами путём наложения, совмещения, перегруппировки «кусочков» картинки с популярными видами спорта!</t>
    </r>
  </si>
  <si>
    <t>УМ071</t>
  </si>
  <si>
    <t>Сгибалки. Вокруг света</t>
  </si>
  <si>
    <r>
      <rPr>
        <rFont val="Roboto"/>
        <color rgb="FF000000"/>
        <sz val="10.0"/>
      </rPr>
      <t xml:space="preserve">Эта головоломка для ребят </t>
    </r>
    <r>
      <rPr>
        <rFont val="Roboto"/>
        <b/>
        <color rgb="FF000000"/>
        <sz val="10.0"/>
      </rPr>
      <t>от 10 лет</t>
    </r>
    <r>
      <rPr>
        <rFont val="Roboto"/>
        <color rgb="FF000000"/>
        <sz val="10.0"/>
      </rPr>
      <t xml:space="preserve"> и старше. В ней каждый лист нужно согнуть до пяти раз. У ребёнка формируется понимание отношений между предметами путём наложения, совмещения, перегруппировки «кусочков» картинки с разными чудесами нашей планеты!</t>
    </r>
  </si>
  <si>
    <t>Тетради Реши-Пиши</t>
  </si>
  <si>
    <t>УМ194</t>
  </si>
  <si>
    <t>9785604138113</t>
  </si>
  <si>
    <t>Реши-пиши, 5–6 лет</t>
  </si>
  <si>
    <t xml:space="preserve">Увлекательная подготовка к школе. Счёт, подготовка руки к письму, логика, буквы. В тетради 23 типа заданий, варианты которых постепенно переходят от лёгкого к сложному. </t>
  </si>
  <si>
    <t>УМ195</t>
  </si>
  <si>
    <t>9785604138106</t>
  </si>
  <si>
    <r>
      <rPr>
        <rFont val="Calibri"/>
        <b/>
        <color theme="1"/>
        <sz val="11.0"/>
      </rPr>
      <t>Реши-пиши, 7–8 лет</t>
    </r>
    <r>
      <rPr>
        <rFont val="Calibri"/>
        <b val="0"/>
        <color theme="1"/>
        <sz val="10.0"/>
      </rPr>
      <t xml:space="preserve"> </t>
    </r>
  </si>
  <si>
    <t>Нескучный помощник первоклассника в учёбе! Чтение, числовые ряды, счёт, пространственное мышление.  В тетради 23 типа заданий, варианты которых постепенно переходят от лёгкого к сложному.</t>
  </si>
  <si>
    <t>УМ196</t>
  </si>
  <si>
    <t>9785604138120</t>
  </si>
  <si>
    <t>Реши-пиши, 9–10 лет</t>
  </si>
  <si>
    <t>Задания повышенной сложности для ребят постарше! Алгоритмы, логическое мышление, дроби, внимательность. В тетради 23 типа заданий, варианты которых постепенно переходят от лёгкого к сложному.</t>
  </si>
  <si>
    <t>Тетради Доли и дроби</t>
  </si>
  <si>
    <t>УМ184</t>
  </si>
  <si>
    <t>Доли и дроби, 5–6 лет</t>
  </si>
  <si>
    <t>Задания, которые научат понимать деление и плавно подведут к теме дробей. Ребёнок с лёгкостью освоит такие непростые навыки: различие «целого» и «доли», деление пополам и поровну, складывание и вычитание кусочков.</t>
  </si>
  <si>
    <t>УМ057</t>
  </si>
  <si>
    <t xml:space="preserve">Доли и дроби, 7–8 лет </t>
  </si>
  <si>
    <t>Увлекательные задания в естественной форме знакомят с числовым обозначением дробей. Решая примеры с помощью наглядных кусочков пиццы и пирогов, дети плавно переходят к операциям с числовыми дробями.</t>
  </si>
  <si>
    <t>УМ272</t>
  </si>
  <si>
    <t>Доли и дроби, 9–10 лет</t>
  </si>
  <si>
    <t>Увлекательные задания интересно объясняют принципы сложения и вычитания дробей. Решая примеры с помощью наглядных кусочков пиццы и пирогов, дети учатся производить операции с числовыми дробями.</t>
  </si>
  <si>
    <t>Тетради Логика и программирование</t>
  </si>
  <si>
    <t>УМ465</t>
  </si>
  <si>
    <r>
      <rPr>
        <rFont val="Calibri"/>
        <b/>
        <color theme="1"/>
        <sz val="11.0"/>
      </rPr>
      <t>Логика и программирование, 5–6 лет</t>
    </r>
    <r>
      <rPr>
        <rFont val="Calibri"/>
        <b val="0"/>
        <color theme="1"/>
        <sz val="10.0"/>
      </rPr>
      <t>и</t>
    </r>
  </si>
  <si>
    <t>В тетради собраны 70 заданий на развитие логического и аналитического мышления, научат находить эффективные варианты решения задач.</t>
  </si>
  <si>
    <t>УМ466</t>
  </si>
  <si>
    <t>Логика и программирование, 7–8 лет</t>
  </si>
  <si>
    <t>80 заданий, которые помогут ребёнку развить важные для учёбы навыки: научат видеть проблему целиком, анализировать её причины и выстраивать эффективный план решения.</t>
  </si>
  <si>
    <t>УМ467</t>
  </si>
  <si>
    <t xml:space="preserve">Логика и программирование, 9–10 лет </t>
  </si>
  <si>
    <t>82 задания, которые помогут ребёнку развить важные для учёбы навыки: научат видеть проблему целиком, анализировать её причины и выстраивать эффективный план решения.</t>
  </si>
  <si>
    <t>Тетради Читалки-Сгибалки</t>
  </si>
  <si>
    <t>УМ601</t>
  </si>
  <si>
    <t>Читалки-сгибалки 5-6 лет</t>
  </si>
  <si>
    <t>«Читалки-сгибалки» — это головоломки, которые мотивируют читать, развивают пространственное мышление, логику и моторику. Внутри — увлекательные сюжеты и персонажи, про которых ребёнок составит и прочитает первые предложения.</t>
  </si>
  <si>
    <t>УМ600</t>
  </si>
  <si>
    <t>Читалки-сгибалки 4-5 лет</t>
  </si>
  <si>
    <t>«Читалки-сгибалки» — это головоломки, которые мотивируют читать, развивают пространственное мышление, логику и моторику. Внутри — увлекательные сюжеты и персонажи. Ребёнок познакомится с буквами и научится собирать простые слова.</t>
  </si>
  <si>
    <t>УМ602</t>
  </si>
  <si>
    <t>Читалки-сгибалки 6-7 лет</t>
  </si>
  <si>
    <t>«Читалки-сгибалки» — это головоломки, которые мотивируют читать, развивают пространственное мышление, логику и моторику. Внутри — увлекательные сюжеты и персонажи, про которых ребёнок составит и прочитает предложения. Истории становятся ещё увлекательнее, а задачи на сгибание ещё сложнее.</t>
  </si>
  <si>
    <t>Тетради Сгибалки</t>
  </si>
  <si>
    <t>УМ228</t>
  </si>
  <si>
    <t>9785604138137</t>
  </si>
  <si>
    <t>Сгибалки, 3–4 года</t>
  </si>
  <si>
    <t>Яркая тетрадь, листы которой нужно сгибать, чтобы увидеть картинку.</t>
  </si>
  <si>
    <t>УМ229</t>
  </si>
  <si>
    <t xml:space="preserve"> 9785604138144</t>
  </si>
  <si>
    <t>Сгибалки, 4–5 лет</t>
  </si>
  <si>
    <r>
      <rPr>
        <rFont val="Roboto"/>
        <b/>
        <color rgb="FF000000"/>
        <sz val="10.0"/>
      </rPr>
      <t>«Сгибалки»</t>
    </r>
    <r>
      <rPr>
        <rFont val="Roboto"/>
        <color rgb="FF000000"/>
        <sz val="10.0"/>
      </rPr>
      <t xml:space="preserve"> способствуют развитию мелкой моторики у детей, а это важнейший этап для дальнейшего освоения письма. В этой тетради малышам предстоит делать только один сгиб. </t>
    </r>
  </si>
  <si>
    <t>УМ230</t>
  </si>
  <si>
    <t>9785604138151</t>
  </si>
  <si>
    <t>Сгибалки, 5–6 лет</t>
  </si>
  <si>
    <r>
      <rPr>
        <rFont val="Roboto"/>
        <b/>
        <color rgb="FF000000"/>
        <sz val="10.0"/>
      </rPr>
      <t>«Сгибалки»</t>
    </r>
    <r>
      <rPr>
        <rFont val="Roboto"/>
        <color rgb="FF000000"/>
        <sz val="10.0"/>
      </rPr>
      <t xml:space="preserve"> способствуют развитию мелкой моторики у детей, а это важнейший этап для дальнейшего освоения письма. В тетради на каждом листе два сгиба, здесь придётся научиться подгонять кусочки точно друг к другу, чтобы получилась картинка.</t>
    </r>
  </si>
  <si>
    <t>УМ231</t>
  </si>
  <si>
    <t>9785604138168</t>
  </si>
  <si>
    <t>Сгибалки, 7–8 лет</t>
  </si>
  <si>
    <r>
      <rPr>
        <rFont val="Roboto"/>
        <b/>
        <color rgb="FF000000"/>
        <sz val="10.0"/>
      </rPr>
      <t>«Сгибалки»</t>
    </r>
    <r>
      <rPr>
        <rFont val="Roboto"/>
        <color rgb="FF000000"/>
        <sz val="10.0"/>
      </rPr>
      <t xml:space="preserve"> способствуют развитию мелкой моторики у детей, а это важнейший этап для дальнейшего освоения письма. В тетради ждут настоящие головоломки: нужно догадаться, в каком порядке и в какую сторону нужно сделать до пяти перегибов, чтобы все кусочки сошлись.
</t>
    </r>
  </si>
  <si>
    <t>Тетради Умножение</t>
  </si>
  <si>
    <t>УМ480</t>
  </si>
  <si>
    <t>Умножение. Ч1. 7–8 лет</t>
  </si>
  <si>
    <t>В тетради собраны 85 заданий, которые помогут ребёнку самостоятельно и в интересной форме разобраться с принципами умножения.</t>
  </si>
  <si>
    <t>УМ481</t>
  </si>
  <si>
    <t>Умножение. Ч2. 7–8 лет</t>
  </si>
  <si>
    <t xml:space="preserve">В тетради собраны 90 заданий, которые помогут ребёнку самостоятельно и с удовольствием осваивать навыки умножения. </t>
  </si>
  <si>
    <t>УМ585</t>
  </si>
  <si>
    <t xml:space="preserve">Умножение в столбик. Ч1. 8-9 лет. </t>
  </si>
  <si>
    <t>Ваш ребёнок уже знает таблицу умножения? С этой тетрадью он освоит сложные темы, которые раньше давались только «со скрипом» — умножение в столбик и решение примеров со скобками.</t>
  </si>
  <si>
    <t>УМ586</t>
  </si>
  <si>
    <t xml:space="preserve">Умножение в столбик. Ч2. 8-9 лет. </t>
  </si>
  <si>
    <t>Продвинутое умножение для тех, кто знает основы! С этой тетрадью ребёнок усовершенствует навыки умножения в столбик и научится уверенно умножать многозначные числа. Десятки увлекательных примеров, комиксы, лайфхаки и никакой зубрёжки — настоящая магия игрового обучения!</t>
  </si>
  <si>
    <t>Тетради Кубометрия</t>
  </si>
  <si>
    <t>УМ263</t>
  </si>
  <si>
    <t xml:space="preserve">Кубометрия 3D, от 6 лет </t>
  </si>
  <si>
    <r>
      <rPr>
        <rFont val="Roboto"/>
        <color rgb="FF000000"/>
        <sz val="10.0"/>
      </rPr>
      <t xml:space="preserve">Для освоения школьной программы по геометрии, физике, географии и даже черчению детям необходимо развитое пространственное мышление. Поможет в этом тетрадь со специальными наклейками </t>
    </r>
    <r>
      <rPr>
        <rFont val="Roboto"/>
        <b/>
        <color rgb="FF000000"/>
        <sz val="10.0"/>
      </rPr>
      <t>«Кубометрия 3D»</t>
    </r>
    <r>
      <rPr>
        <rFont val="Roboto"/>
        <color rgb="FF000000"/>
        <sz val="10.0"/>
      </rPr>
      <t>.</t>
    </r>
  </si>
  <si>
    <t>УМ405</t>
  </si>
  <si>
    <t>Кубометрия 3D, от 8 лет</t>
  </si>
  <si>
    <r>
      <rPr>
        <rFont val="Roboto"/>
        <color rgb="FF000000"/>
        <sz val="10.0"/>
      </rPr>
      <t xml:space="preserve">Долгожданное продолжение тетради </t>
    </r>
    <r>
      <rPr>
        <rFont val="Roboto"/>
        <b/>
        <color rgb="FF000000"/>
        <sz val="10.0"/>
      </rPr>
      <t>«Кубометрия 3D»</t>
    </r>
    <r>
      <rPr>
        <rFont val="Roboto"/>
        <color rgb="FF000000"/>
        <sz val="10.0"/>
      </rPr>
      <t>: новые увлекательные задания для развития пространственного мышления детей от восьми лет. Развивайте важные навыки для освоения школьной программы по геометрии, физике и географии.</t>
    </r>
  </si>
  <si>
    <t>Тетради Буквы и Чтение</t>
  </si>
  <si>
    <t>УМ567</t>
  </si>
  <si>
    <t>Буквы и чтение. Ч1, 5–6 лет</t>
  </si>
  <si>
    <t>В тетради собраны 86 заданий, которые знакомят с образом буквы и закрепляют его в сознании ребёнка. Можно заниматься, даже если ребёнок ещё не знает буквы.</t>
  </si>
  <si>
    <t>УМ568</t>
  </si>
  <si>
    <t xml:space="preserve">Буквы и чтение. Ч2, 6–7 лет </t>
  </si>
  <si>
    <t>В тетради собраны 92 задания, которые тренируют умение складывать слоги в слова и графомоторные навыки написания букв. Знакомят с прописным видом букв.</t>
  </si>
  <si>
    <t>УМ569</t>
  </si>
  <si>
    <t>Буквы и чтение. Ч3, 7–8 лет</t>
  </si>
  <si>
    <t>В тетради собраны 79 заданий, которые развивают беглое чтение. Учат решать словесные головоломки, закрепляют чтение длинных и сложных слов.</t>
  </si>
  <si>
    <t>Тетради Вырезалки</t>
  </si>
  <si>
    <t>УМ565</t>
  </si>
  <si>
    <t>Вырезалки Ч1, 3-4 года</t>
  </si>
  <si>
    <t xml:space="preserve">Умные упражнения на вырезание. Развивают пространственное мышление и аккуратность, готовят руку к письму. В этой тетради для детей малыши учатся делать простые прямые разрезы и плавные изгибы.
</t>
  </si>
  <si>
    <t>УМ566</t>
  </si>
  <si>
    <t>Вырезалки Ч2, 4-5 лет</t>
  </si>
  <si>
    <t>Умные упражнения на вырезание. Развивают пространственное мышление и аккуратность, готовят руку к письму. 15 заданий. В этой тетради задания становятся сложнее: разрезанный лист превращается в небольшую поделку с интересным сюжетом.</t>
  </si>
  <si>
    <t>Тетради Основы шахмат и логики</t>
  </si>
  <si>
    <t>УМ603</t>
  </si>
  <si>
    <t>Основы шахмат и логики. Ч1, от 5 лет</t>
  </si>
  <si>
    <t>Задача тетради — подготовить ребёнка к классическим шахматам. Первая часть развивает пространственное и алгоритмическое мышление. Учит находить закономерности, развивает формальную логику. Учит ориентироваться на шахматной доске.</t>
  </si>
  <si>
    <t>УМ604</t>
  </si>
  <si>
    <t>Основы шахмат и логики. Ч2, от 6 лет</t>
  </si>
  <si>
    <t>Задача тетради — подготовить ребёнка к классическим шахматам. Вторая часть знакомит с принципами перемещения фигур, показывает, как предвидеть результаты ходов. Закрепляет понятия, связанные с ориентацией на доске, знакомит с тактикой игры.</t>
  </si>
  <si>
    <t>УМ605</t>
  </si>
  <si>
    <t>Основы шахмат и логики. Ч3, от 7 лет</t>
  </si>
  <si>
    <t>Задача тетради — подготовить ребёнка к классическим шахматам. Третья часть знакомит с образами фигур, особенностями их передвижения и их ценностью в игре. Учит видеть поле глазами соперника, ориентироваться по координатам, знакомит с записью ходов.</t>
  </si>
  <si>
    <t>Тетради Весёлый Счёт</t>
  </si>
  <si>
    <t>УМ612</t>
  </si>
  <si>
    <t xml:space="preserve">Весёлый счёт. Ч1, 5-6 лет 
</t>
  </si>
  <si>
    <t>В тетради собрано 87 заданий, которые учат счёту в пределах 10 и бонусная игра, в которую можно играть много раз. Каждое задание — это увлекательная история в картинках, доступная для понимания ребёнком даже без участия взрослых.</t>
  </si>
  <si>
    <t>УМ613</t>
  </si>
  <si>
    <t xml:space="preserve">Весёлый счёт. Ч2, 6-7 лет 
</t>
  </si>
  <si>
    <t xml:space="preserve">В тетради собрано 70 заданий, которые помогут подготовиться к школе и уверенно чувствовать себя на первых уроках математики. Ребёнок научится решать примеры и подготовится к школе!
</t>
  </si>
  <si>
    <t>УМ614</t>
  </si>
  <si>
    <t xml:space="preserve">Весёлый счёт. Ч3, 7-8 лет 
</t>
  </si>
  <si>
    <t>В тетради собрано 92 задания, с которыми ребёнок будет уверенно чувствовать себя на уроках математики и успевать за школьной программой.</t>
  </si>
  <si>
    <t>Наборы классных тетрадей</t>
  </si>
  <si>
    <t>УМ789</t>
  </si>
  <si>
    <t>Набор «Классные тетради для мальчиков 5 лет»</t>
  </si>
  <si>
    <t>Набор «Классные тетради для мальчиков 5 лет» В наборе собраны «Классные тетради» на счет, чтение и логику. А так же учтены все возрастные особенности мальчиков 5 лет.</t>
  </si>
  <si>
    <t>УМ790</t>
  </si>
  <si>
    <t>Набор «Классные тетради для девочек 5 лет»</t>
  </si>
  <si>
    <t>Набор «Классные тетради для девочек 5 лет» В наборе собраны «Классные тетради» на счет, чтение и логику. А так же учтены все возрастные особенности девочек 5 лет.</t>
  </si>
  <si>
    <t xml:space="preserve"> УМ792</t>
  </si>
  <si>
    <t>Набор «Классные тетради для мальчиков 6 лет»</t>
  </si>
  <si>
    <t>Набор «Классные тетради для мальчиков 6 лет» В наборе собраны «Классные тетради» на счет, чтение и логику. А так же учтены все возрастные особенности мальчиков 6 лет.</t>
  </si>
  <si>
    <t>УМ791</t>
  </si>
  <si>
    <t>Набор «Классные тетради для девочек 6 лет»</t>
  </si>
  <si>
    <t>Набор «Классные тетради для девочек 6 лет» В наборе собраны «Классные тетради» на счет, чтение и логику. А так же учтены все возрастные особенности девочек 6 лет.</t>
  </si>
  <si>
    <t>Наборы тетрадей</t>
  </si>
  <si>
    <t>УМ738</t>
  </si>
  <si>
    <t>Набор тетрадей «Лёгкое умножение. Полный курс»</t>
  </si>
  <si>
    <t>Самая сложная тема «началки» без слёз и зубрёжки! В четырёх ярких тетрадях — пошаговая система обучения умножению для младших школьников: от самых основ до сложных примеров с большими числами. В каждой тетради десятки наглядных заданий с сюжетом, а ещё игры, лайфхаки и комиксы!</t>
  </si>
  <si>
    <t>УМ650</t>
  </si>
  <si>
    <t>4603766510408</t>
  </si>
  <si>
    <t>Набор тетрадей "Основы шахмат и логика"</t>
  </si>
  <si>
    <t xml:space="preserve">Подготовка к шахматам никогда еще не была такой интересной: никаких схем и дебютов — только веселье. Поэтапно, в легком игровом формате дети учатся предвидеть результаты ходов, строить гипотезы, анализировать ситуацию и видеть поле глазами соперника.
</t>
  </si>
  <si>
    <t>УМ656</t>
  </si>
  <si>
    <t>Набор тетрадей "Подготовка к школе 5-7 лет"</t>
  </si>
  <si>
    <t xml:space="preserve">Комплексное решение для развития мышления! Дети учатся думать, изучают первые буквы и устный счет, развивают логическое и пространственное мышление, тренируют внимание и мелкую моторику. Нескучные задания разного типа постепенно ведут ребенка от более легкого к более сложному.
</t>
  </si>
  <si>
    <t>УМ657</t>
  </si>
  <si>
    <t>Набор тетрадей "Подготовка к школе 7-8 лет"</t>
  </si>
  <si>
    <t>Комплексное решение для развития мышления! Дети учатся думать, тренируют письмо и устный счет, развивают логическое и пространственное мышление, внимание и мелкую моторику. Нескучные задания разного типа постепенно ведут ребенка от более легкого к более сложному.</t>
  </si>
  <si>
    <t>УМ500</t>
  </si>
  <si>
    <t>Набор тетрадей РЕШИ-ПИШИ для детей от 5 лет</t>
  </si>
  <si>
    <t>Набор обучающих тетрадей и головоломок для школьников. Задания учат ребенка думать, объясняют и закрепляют такие темы как счет, алгоритмы, тренируют мелкую моторику, совершенствуют логическое и пространственное мышление и навыки чтения. Больше 300 заданий и 800 наклеек в четырех тетрадях. Учимся весело!</t>
  </si>
  <si>
    <t>УМ501</t>
  </si>
  <si>
    <t>Набор тетрадей РЕШИ-ПИШИ для детей от 7 лет</t>
  </si>
  <si>
    <t>УМ502</t>
  </si>
  <si>
    <t>Набор тетрадей РЕШИ-ПИШИ для детей от 9 лет</t>
  </si>
  <si>
    <t>УМ701</t>
  </si>
  <si>
    <t>Набор тетрадей "Вечелый счет"</t>
  </si>
  <si>
    <t>Набор тетрадей «Веселый счет» поможет легко пройти путь от первых цифр до решения уравнений. Ребенок не просто научится выполнять математические операции, а получит игровой опыт, который поможет применять знания на практике. Именно такая основа позволит ему перейти к изучению более сложных тем, понимать их и получать пятерки :)</t>
  </si>
  <si>
    <t>УМ659</t>
  </si>
  <si>
    <t>Набор тетрадей "Пространственные головоломки 3-6 лет</t>
  </si>
  <si>
    <t xml:space="preserve">Набор «Пространственные головоломки» помогает развивать пространственное мышление и мелкую моторику — это очень важный шаг для освоения школьной программы по геометрии, физике, географии и ИЗО
</t>
  </si>
  <si>
    <t>УМ658</t>
  </si>
  <si>
    <t>Набор тетрадей "Пространственные головоломки 6-8 лет</t>
  </si>
  <si>
    <t>КМП478</t>
  </si>
  <si>
    <t>Набор тетрадей «Учимся читать. Полный курс»</t>
  </si>
  <si>
    <t>С набором «Учимся читать» ребёнок легко пройдёт путь от первых букв до беглого чтения и даст фору всем одноклассникам! В трёх ярких тетрадях — пошаговая система обучения чтению для детей 5, 6, 7 и 8 лет: от самых основ до быстрого чтения длинных и сложных слов.</t>
  </si>
  <si>
    <t>Другое</t>
  </si>
  <si>
    <t>УМ681</t>
  </si>
  <si>
    <t>Адвент-календарь хороших привычек</t>
  </si>
  <si>
    <r>
      <rPr>
        <rFont val="Roboto"/>
        <color rgb="FF000000"/>
        <sz val="10.0"/>
      </rPr>
      <t xml:space="preserve">Новинка!
 </t>
    </r>
    <r>
      <rPr>
        <rFont val="Arial"/>
        <color rgb="FF000000"/>
        <sz val="10.0"/>
      </rPr>
      <t>Адвент-календарь хороших привычек поможет ребёнку завести больше 10 полезных привычек и подготовиться к наступлению Нового года. Адвент можно использовать круглый год, а начать можно в любой момент: хоть в середине лета!</t>
    </r>
  </si>
  <si>
    <t>УМ276</t>
  </si>
  <si>
    <t>Ростомер в коробке-перископе</t>
  </si>
  <si>
    <t>Мы знаем, как увлечённо родители наблюдают за ростом ребёнка. Но расти — это не только становиться выше. Это ещё и важные достижения, новые впечатления и радостные события. Поэтому к нашему красочному ростомеру мы добавили яркие и весёлые наклейки. С ними ещё интереснее достигать новых высот!</t>
  </si>
  <si>
    <t>УМ730</t>
  </si>
  <si>
    <t>Развивающий пазл-головоломка Складыши</t>
  </si>
  <si>
    <t>Необычный «слоёный» пазл тренирует логику, развивает внимание и пространственное мышление, учит мыслить нестандартно.</t>
  </si>
  <si>
    <t>Новогоднее настроение!</t>
  </si>
  <si>
    <t>УМ401</t>
  </si>
  <si>
    <t>Зимний Читай-Хватай</t>
  </si>
  <si>
    <r>
      <rPr>
        <rFont val="Roboto"/>
        <color rgb="FF000000"/>
        <sz val="10.0"/>
      </rPr>
      <t xml:space="preserve">Новогодняя версия хитовой игры </t>
    </r>
    <r>
      <rPr>
        <rFont val="Roboto"/>
        <b/>
        <color rgb="FF000000"/>
        <sz val="10.0"/>
      </rPr>
      <t>«Читай-Хватай»</t>
    </r>
    <r>
      <rPr>
        <rFont val="Roboto"/>
        <color rgb="FF000000"/>
        <sz val="10.0"/>
      </rPr>
      <t>! 96 фишек с новыми словами, которые расскажут всё о зимней поре и о самом волшебном празднике в году! Самый весёлый и эффективный способ научиться читать и развить скорочтение.</t>
    </r>
  </si>
  <si>
    <t>УМ729</t>
  </si>
  <si>
    <t>Зимние Котосовы</t>
  </si>
  <si>
    <t xml:space="preserve">Новогодняя версия хитовой игры! Развивает счёт, логику, внимание и концентрацию. С помощью игры дети учатся моментально определять количество, не пересчитывая. </t>
  </si>
  <si>
    <t>УМ095</t>
  </si>
  <si>
    <t xml:space="preserve"> Турбосчёт новогодний</t>
  </si>
  <si>
    <t>Хит на устный счёт, сложение и сравнение. Новогодняя версия!</t>
  </si>
  <si>
    <t>УМ728</t>
  </si>
  <si>
    <t>Зимние Фрукто 10</t>
  </si>
  <si>
    <t>Игра помогает быстро запомнить состав числа, развивает умение мгновенно складывать и вычитать, тренирует внимательность и концентрацию. Динамичный стиль игры делает процесс лёгким и весёлым. Готовый подарок на новый год!</t>
  </si>
  <si>
    <t>УМ274</t>
  </si>
  <si>
    <t>Квестик
 новогодний</t>
  </si>
  <si>
    <r>
      <rPr>
        <rFont val="Roboto"/>
        <color rgb="FF93C47D"/>
        <sz val="10.0"/>
      </rPr>
      <t xml:space="preserve">
</t>
    </r>
    <r>
      <rPr>
        <rFont val="Roboto"/>
        <color rgb="FF000000"/>
        <sz val="10.0"/>
      </rPr>
      <t>Уникальный зеркальный квест для весёлого вручения новогоднего подарка. Он создает захватывающий сценарий праздника и увлекает всех: и взрослых, и детей.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</si>
</sst>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[$ ₽]"/>
    <numFmt numFmtId="165" formatCode="#,##0[$ ₽]"/>
    <numFmt numFmtId="166" formatCode="_-* #,##0.00\ [$₽-419]_-;\-* #,##0.00\ [$₽-419]_-;_-* &quot;-&quot;??\ [$₽-419]_-;_-@"/>
  </numFmts>
  <fonts count="36">
    <font>
      <sz val="11.0"/>
      <color rgb="FF000000"/>
      <name val="Calibri"/>
      <scheme val="minor"/>
    </font>
    <font>
      <sz val="10.0"/>
      <color rgb="FF000000"/>
      <name val="Arial"/>
    </font>
    <font/>
    <font>
      <b/>
      <sz val="16.0"/>
      <color rgb="FF000000"/>
      <name val="Roboto"/>
    </font>
    <font>
      <b/>
      <sz val="11.0"/>
      <color rgb="FF222222"/>
      <name val="Roboto"/>
    </font>
    <font>
      <b/>
      <sz val="14.0"/>
      <color rgb="FF222222"/>
      <name val="Roboto"/>
    </font>
    <font>
      <sz val="11.0"/>
      <color rgb="FF000000"/>
      <name val="Calibri"/>
    </font>
    <font>
      <sz val="10.0"/>
      <color rgb="FF000000"/>
      <name val="Roboto"/>
    </font>
    <font>
      <b/>
      <sz val="10.0"/>
      <color rgb="FF000000"/>
      <name val="Roboto"/>
    </font>
    <font>
      <sz val="10.0"/>
      <color theme="1"/>
      <name val="Roboto"/>
    </font>
    <font>
      <sz val="10.0"/>
      <color rgb="FF222222"/>
      <name val="Roboto"/>
    </font>
    <font>
      <b/>
      <sz val="10.0"/>
      <color rgb="FF222222"/>
      <name val="Roboto"/>
    </font>
    <font>
      <b/>
      <sz val="10.0"/>
      <color theme="1"/>
      <name val="Roboto"/>
    </font>
    <font>
      <b/>
      <sz val="14.0"/>
      <color rgb="FF000000"/>
      <name val="Roboto"/>
    </font>
    <font>
      <sz val="10.0"/>
      <color rgb="FF000000"/>
      <name val="Calibri"/>
    </font>
    <font>
      <sz val="9.0"/>
      <color rgb="FF000000"/>
      <name val="Roboto"/>
    </font>
    <font>
      <sz val="9.0"/>
      <color theme="1"/>
      <name val="Arial"/>
    </font>
    <font>
      <b/>
      <sz val="11.0"/>
      <color theme="1"/>
      <name val="Calibri"/>
    </font>
    <font>
      <b/>
      <sz val="11.0"/>
      <color rgb="FF000000"/>
      <name val="Roboto"/>
    </font>
    <font>
      <b/>
      <sz val="11.0"/>
      <color theme="1"/>
      <name val="Roboto"/>
    </font>
    <font>
      <sz val="9.0"/>
      <color rgb="FF000000"/>
      <name val="Arial"/>
    </font>
    <font>
      <sz val="10.0"/>
      <color theme="1"/>
      <name val="Calibri"/>
    </font>
    <font>
      <sz val="9.0"/>
      <color rgb="FF333333"/>
      <name val="Arial"/>
    </font>
    <font>
      <sz val="9.0"/>
      <color rgb="FF1D1C1D"/>
      <name val="Arial"/>
    </font>
    <font>
      <sz val="11.0"/>
      <color theme="1"/>
      <name val="Calibri"/>
    </font>
    <font>
      <color theme="1"/>
      <name val="Roboto"/>
    </font>
    <font>
      <b/>
      <sz val="14.0"/>
      <color theme="1"/>
      <name val="Roboto"/>
    </font>
    <font>
      <b/>
      <u/>
      <sz val="11.0"/>
      <color theme="1"/>
      <name val="Calibri"/>
    </font>
    <font>
      <sz val="9.0"/>
      <color theme="1"/>
      <name val="Roboto"/>
    </font>
    <font>
      <color theme="1"/>
      <name val="Calibri"/>
    </font>
    <font>
      <sz val="10.0"/>
      <color rgb="FF353B43"/>
      <name val="Roboto"/>
    </font>
    <font>
      <b/>
      <sz val="10.0"/>
      <color rgb="FF000000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sz val="11.0"/>
      <color rgb="FF000000"/>
      <name val="Roboto"/>
    </font>
    <font>
      <b/>
      <sz val="14.0"/>
      <color rgb="FFFFFFFF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</fills>
  <borders count="42">
    <border/>
    <border>
      <left style="thin">
        <color rgb="FF666666"/>
      </left>
      <top style="thin">
        <color rgb="FF666666"/>
      </top>
    </border>
    <border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/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/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666666"/>
      </right>
      <bottom style="thin">
        <color rgb="FF666666"/>
      </bottom>
    </border>
    <border>
      <left style="thin">
        <color rgb="FF000000"/>
      </left>
      <right style="thin">
        <color rgb="FF666666"/>
      </right>
      <bottom style="thin">
        <color rgb="FF000000"/>
      </bottom>
    </border>
    <border>
      <left/>
      <right/>
      <top/>
      <bottom/>
    </border>
    <border>
      <left style="thin">
        <color rgb="FF666666"/>
      </left>
      <top/>
      <bottom style="thin">
        <color rgb="FF666666"/>
      </bottom>
    </border>
    <border>
      <top/>
      <bottom style="thin">
        <color rgb="FF666666"/>
      </bottom>
    </border>
    <border>
      <right style="thin">
        <color rgb="FF666666"/>
      </right>
      <top/>
      <bottom style="thin">
        <color rgb="FF666666"/>
      </bottom>
    </border>
    <border>
      <left style="thin">
        <color rgb="FF000000"/>
      </left>
      <right style="thin">
        <color rgb="FF666666"/>
      </right>
      <top style="thin">
        <color rgb="FF666666"/>
      </top>
      <bottom style="thin">
        <color rgb="FF000000"/>
      </bottom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666666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/>
    </border>
    <border>
      <left style="thin">
        <color rgb="FF666666"/>
      </left>
      <right/>
      <top/>
      <bottom style="thin">
        <color rgb="FF666666"/>
      </bottom>
    </border>
    <border>
      <left style="thin">
        <color rgb="FF666666"/>
      </left>
      <right/>
      <top style="thin">
        <color rgb="FF666666"/>
      </top>
      <bottom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2" fillId="0" fontId="3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5" fillId="2" fontId="5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0" fillId="0" fontId="6" numFmtId="0" xfId="0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ill="1" applyFont="1">
      <alignment horizontal="lef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center" shrinkToFit="0" vertical="center" wrapText="1"/>
    </xf>
    <xf borderId="15" fillId="4" fontId="8" numFmtId="0" xfId="0" applyAlignment="1" applyBorder="1" applyFill="1" applyFont="1">
      <alignment horizontal="center" readingOrder="0" shrinkToFit="0" vertical="center" wrapText="1"/>
    </xf>
    <xf borderId="15" fillId="5" fontId="9" numFmtId="164" xfId="0" applyAlignment="1" applyBorder="1" applyFill="1" applyFont="1" applyNumberFormat="1">
      <alignment horizontal="center" readingOrder="0" shrinkToFit="0" vertical="center" wrapText="1"/>
    </xf>
    <xf borderId="15" fillId="6" fontId="9" numFmtId="164" xfId="0" applyAlignment="1" applyBorder="1" applyFill="1" applyFont="1" applyNumberFormat="1">
      <alignment horizontal="center" shrinkToFit="0" vertical="center" wrapText="1"/>
    </xf>
    <xf borderId="15" fillId="7" fontId="9" numFmtId="164" xfId="0" applyAlignment="1" applyBorder="1" applyFill="1" applyFont="1" applyNumberFormat="1">
      <alignment horizontal="center" shrinkToFit="0" vertical="center" wrapText="1"/>
    </xf>
    <xf borderId="15" fillId="3" fontId="9" numFmtId="3" xfId="0" applyAlignment="1" applyBorder="1" applyFont="1" applyNumberFormat="1">
      <alignment horizontal="center" shrinkToFit="0" vertical="center" wrapText="1"/>
    </xf>
    <xf borderId="15" fillId="5" fontId="10" numFmtId="165" xfId="0" applyAlignment="1" applyBorder="1" applyFont="1" applyNumberFormat="1">
      <alignment horizontal="center" shrinkToFit="0" vertical="center" wrapText="1"/>
    </xf>
    <xf borderId="15" fillId="8" fontId="11" numFmtId="165" xfId="0" applyAlignment="1" applyBorder="1" applyFill="1" applyFont="1" applyNumberFormat="1">
      <alignment horizontal="center" shrinkToFit="0" vertical="center" wrapText="1"/>
    </xf>
    <xf borderId="16" fillId="0" fontId="2" numFmtId="0" xfId="0" applyBorder="1" applyFont="1"/>
    <xf borderId="6" fillId="0" fontId="8" numFmtId="3" xfId="0" applyAlignment="1" applyBorder="1" applyFont="1" applyNumberFormat="1">
      <alignment horizontal="center" vertical="center"/>
    </xf>
    <xf borderId="17" fillId="0" fontId="8" numFmtId="165" xfId="0" applyAlignment="1" applyBorder="1" applyFont="1" applyNumberFormat="1">
      <alignment horizontal="center" vertical="center"/>
    </xf>
    <xf borderId="17" fillId="0" fontId="12" numFmtId="9" xfId="0" applyAlignment="1" applyBorder="1" applyFont="1" applyNumberFormat="1">
      <alignment vertical="center"/>
    </xf>
    <xf borderId="18" fillId="2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right" vertical="center"/>
    </xf>
    <xf borderId="0" fillId="0" fontId="14" numFmtId="0" xfId="0" applyAlignment="1" applyFont="1">
      <alignment horizontal="center" vertical="center"/>
    </xf>
    <xf borderId="0" fillId="0" fontId="14" numFmtId="0" xfId="0" applyFont="1"/>
    <xf borderId="17" fillId="9" fontId="15" numFmtId="49" xfId="0" applyAlignment="1" applyBorder="1" applyFill="1" applyFont="1" applyNumberFormat="1">
      <alignment horizontal="center" vertical="center"/>
    </xf>
    <xf borderId="17" fillId="0" fontId="16" numFmtId="1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horizontal="center" vertical="center"/>
    </xf>
    <xf borderId="16" fillId="0" fontId="17" numFmtId="0" xfId="0" applyAlignment="1" applyBorder="1" applyFont="1">
      <alignment horizontal="center" shrinkToFit="0" vertical="center" wrapText="1"/>
    </xf>
    <xf borderId="18" fillId="0" fontId="7" numFmtId="0" xfId="0" applyAlignment="1" applyBorder="1" applyFont="1">
      <alignment horizontal="left" shrinkToFit="0" vertical="center" wrapText="1"/>
    </xf>
    <xf borderId="19" fillId="4" fontId="8" numFmtId="164" xfId="0" applyAlignment="1" applyBorder="1" applyFont="1" applyNumberFormat="1">
      <alignment horizontal="right" vertical="center"/>
    </xf>
    <xf borderId="20" fillId="5" fontId="8" numFmtId="164" xfId="0" applyAlignment="1" applyBorder="1" applyFont="1" applyNumberFormat="1">
      <alignment horizontal="right" vertical="center"/>
    </xf>
    <xf borderId="15" fillId="6" fontId="8" numFmtId="164" xfId="0" applyAlignment="1" applyBorder="1" applyFont="1" applyNumberFormat="1">
      <alignment horizontal="right" vertical="center"/>
    </xf>
    <xf borderId="15" fillId="7" fontId="8" numFmtId="164" xfId="0" applyAlignment="1" applyBorder="1" applyFont="1" applyNumberFormat="1">
      <alignment horizontal="right" vertical="center"/>
    </xf>
    <xf borderId="15" fillId="0" fontId="18" numFmtId="3" xfId="0" applyAlignment="1" applyBorder="1" applyFont="1" applyNumberFormat="1">
      <alignment horizontal="right" vertical="center"/>
    </xf>
    <xf borderId="15" fillId="5" fontId="8" numFmtId="165" xfId="0" applyAlignment="1" applyBorder="1" applyFont="1" applyNumberFormat="1">
      <alignment horizontal="right" vertical="center"/>
    </xf>
    <xf borderId="15" fillId="8" fontId="8" numFmtId="165" xfId="0" applyAlignment="1" applyBorder="1" applyFont="1" applyNumberFormat="1">
      <alignment horizontal="right" vertical="center"/>
    </xf>
    <xf borderId="0" fillId="0" fontId="7" numFmtId="0" xfId="0" applyAlignment="1" applyFont="1">
      <alignment horizontal="right"/>
    </xf>
    <xf borderId="0" fillId="0" fontId="19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16" fillId="0" fontId="16" numFmtId="1" xfId="0" applyAlignment="1" applyBorder="1" applyFont="1" applyNumberFormat="1">
      <alignment horizontal="center" vertical="center"/>
    </xf>
    <xf borderId="17" fillId="0" fontId="17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Alignment="1" applyFont="1">
      <alignment horizontal="center" shrinkToFit="0" vertical="center" wrapText="1"/>
    </xf>
    <xf borderId="0" fillId="0" fontId="12" numFmtId="3" xfId="0" applyAlignment="1" applyFont="1" applyNumberFormat="1">
      <alignment horizontal="center" shrinkToFit="0" vertical="center" wrapText="1"/>
    </xf>
    <xf borderId="0" fillId="0" fontId="12" numFmtId="165" xfId="0" applyAlignment="1" applyFont="1" applyNumberForma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17" fillId="0" fontId="15" numFmtId="49" xfId="0" applyAlignment="1" applyBorder="1" applyFont="1" applyNumberFormat="1">
      <alignment horizontal="center" vertical="center"/>
    </xf>
    <xf borderId="15" fillId="10" fontId="7" numFmtId="0" xfId="0" applyAlignment="1" applyBorder="1" applyFill="1" applyFont="1">
      <alignment horizontal="center" vertical="center"/>
    </xf>
    <xf borderId="17" fillId="10" fontId="17" numFmtId="0" xfId="0" applyAlignment="1" applyBorder="1" applyFont="1">
      <alignment horizontal="center" shrinkToFit="0" vertical="center" wrapText="1"/>
    </xf>
    <xf borderId="21" fillId="10" fontId="7" numFmtId="0" xfId="0" applyAlignment="1" applyBorder="1" applyFont="1">
      <alignment horizontal="left" shrinkToFit="0" vertical="center" wrapText="1"/>
    </xf>
    <xf borderId="15" fillId="10" fontId="18" numFmtId="3" xfId="0" applyAlignment="1" applyBorder="1" applyFont="1" applyNumberFormat="1">
      <alignment horizontal="right" vertical="center"/>
    </xf>
    <xf borderId="22" fillId="0" fontId="16" numFmtId="49" xfId="0" applyAlignment="1" applyBorder="1" applyFont="1" applyNumberFormat="1">
      <alignment horizontal="center" vertical="center"/>
    </xf>
    <xf borderId="23" fillId="10" fontId="16" numFmtId="49" xfId="0" applyAlignment="1" applyBorder="1" applyFont="1" applyNumberFormat="1">
      <alignment horizontal="center" vertical="center"/>
    </xf>
    <xf borderId="18" fillId="10" fontId="7" numFmtId="0" xfId="0" applyAlignment="1" applyBorder="1" applyFont="1">
      <alignment horizontal="left" shrinkToFit="0" vertical="center" wrapText="1"/>
    </xf>
    <xf borderId="0" fillId="0" fontId="12" numFmtId="3" xfId="0" applyAlignment="1" applyFont="1" applyNumberFormat="1">
      <alignment vertical="center"/>
    </xf>
    <xf borderId="0" fillId="0" fontId="12" numFmtId="165" xfId="0" applyAlignment="1" applyFont="1" applyNumberFormat="1">
      <alignment horizontal="center" vertical="center"/>
    </xf>
    <xf borderId="0" fillId="0" fontId="8" numFmtId="165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14" numFmtId="0" xfId="0" applyAlignment="1" applyFont="1">
      <alignment horizontal="center"/>
    </xf>
    <xf borderId="0" fillId="0" fontId="21" numFmtId="0" xfId="0" applyFont="1"/>
    <xf borderId="17" fillId="0" fontId="15" numFmtId="0" xfId="0" applyAlignment="1" applyBorder="1" applyFont="1">
      <alignment horizontal="center" vertical="center"/>
    </xf>
    <xf borderId="16" fillId="10" fontId="22" numFmtId="1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horizontal="center"/>
    </xf>
    <xf borderId="4" fillId="0" fontId="17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right"/>
    </xf>
    <xf borderId="20" fillId="10" fontId="7" numFmtId="0" xfId="0" applyAlignment="1" applyBorder="1" applyFont="1">
      <alignment horizontal="center" vertical="center"/>
    </xf>
    <xf borderId="19" fillId="10" fontId="1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16" fillId="10" fontId="16" numFmtId="1" xfId="0" applyAlignment="1" applyBorder="1" applyFont="1" applyNumberFormat="1">
      <alignment horizontal="center" vertical="center"/>
    </xf>
    <xf borderId="20" fillId="10" fontId="7" numFmtId="0" xfId="0" applyAlignment="1" applyBorder="1" applyFont="1">
      <alignment horizontal="center"/>
    </xf>
    <xf borderId="17" fillId="10" fontId="15" numFmtId="49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horizontal="center"/>
    </xf>
    <xf borderId="7" fillId="0" fontId="15" numFmtId="10" xfId="0" applyAlignment="1" applyBorder="1" applyFont="1" applyNumberFormat="1">
      <alignment horizontal="center"/>
    </xf>
    <xf borderId="19" fillId="10" fontId="15" numFmtId="0" xfId="0" applyAlignment="1" applyBorder="1" applyFont="1">
      <alignment horizontal="center" vertical="center"/>
    </xf>
    <xf borderId="20" fillId="9" fontId="7" numFmtId="0" xfId="0" applyAlignment="1" applyBorder="1" applyFont="1">
      <alignment horizontal="center"/>
    </xf>
    <xf borderId="21" fillId="9" fontId="7" numFmtId="0" xfId="0" applyAlignment="1" applyBorder="1" applyFont="1">
      <alignment horizontal="left" shrinkToFit="0" vertical="center" wrapText="1"/>
    </xf>
    <xf borderId="24" fillId="9" fontId="14" numFmtId="0" xfId="0" applyAlignment="1" applyBorder="1" applyFont="1">
      <alignment horizontal="center"/>
    </xf>
    <xf borderId="24" fillId="9" fontId="14" numFmtId="0" xfId="0" applyAlignment="1" applyBorder="1" applyFont="1">
      <alignment horizontal="center" vertical="center"/>
    </xf>
    <xf borderId="25" fillId="2" fontId="13" numFmtId="0" xfId="0" applyAlignment="1" applyBorder="1" applyFont="1">
      <alignment horizontal="center" vertical="center"/>
    </xf>
    <xf borderId="26" fillId="0" fontId="2" numFmtId="0" xfId="0" applyBorder="1" applyFont="1"/>
    <xf borderId="27" fillId="0" fontId="2" numFmtId="0" xfId="0" applyBorder="1" applyFont="1"/>
    <xf borderId="28" fillId="0" fontId="16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/>
    </xf>
    <xf borderId="17" fillId="10" fontId="23" numFmtId="1" xfId="0" applyAlignment="1" applyBorder="1" applyFont="1" applyNumberFormat="1">
      <alignment horizontal="center" vertical="center"/>
    </xf>
    <xf borderId="17" fillId="0" fontId="24" numFmtId="0" xfId="0" applyAlignment="1" applyBorder="1" applyFont="1">
      <alignment vertical="bottom"/>
    </xf>
    <xf borderId="17" fillId="0" fontId="25" numFmtId="0" xfId="0" applyAlignment="1" applyBorder="1" applyFont="1">
      <alignment shrinkToFit="0" wrapText="1"/>
    </xf>
    <xf borderId="29" fillId="2" fontId="13" numFmtId="0" xfId="0" applyAlignment="1" applyBorder="1" applyFont="1">
      <alignment horizontal="center" vertical="center"/>
    </xf>
    <xf borderId="30" fillId="0" fontId="2" numFmtId="0" xfId="0" applyBorder="1" applyFont="1"/>
    <xf borderId="31" fillId="0" fontId="2" numFmtId="0" xfId="0" applyBorder="1" applyFont="1"/>
    <xf borderId="17" fillId="10" fontId="15" numFmtId="0" xfId="0" applyAlignment="1" applyBorder="1" applyFont="1">
      <alignment horizontal="center" vertical="center"/>
    </xf>
    <xf borderId="17" fillId="0" fontId="20" numFmtId="1" xfId="0" applyAlignment="1" applyBorder="1" applyFont="1" applyNumberFormat="1">
      <alignment horizontal="center" shrinkToFit="0" vertical="center" wrapText="0"/>
    </xf>
    <xf borderId="0" fillId="0" fontId="26" numFmtId="0" xfId="0" applyAlignment="1" applyFont="1">
      <alignment horizontal="center"/>
    </xf>
    <xf borderId="10" fillId="0" fontId="27" numFmtId="0" xfId="0" applyAlignment="1" applyBorder="1" applyFont="1">
      <alignment horizontal="center" shrinkToFit="0" vertical="center" wrapText="1"/>
    </xf>
    <xf borderId="32" fillId="4" fontId="8" numFmtId="164" xfId="0" applyAlignment="1" applyBorder="1" applyFont="1" applyNumberFormat="1">
      <alignment horizontal="right" vertical="center"/>
    </xf>
    <xf borderId="17" fillId="0" fontId="28" numFmtId="0" xfId="0" applyAlignment="1" applyBorder="1" applyFont="1">
      <alignment horizontal="center" vertical="center"/>
    </xf>
    <xf borderId="15" fillId="0" fontId="24" numFmtId="0" xfId="0" applyBorder="1" applyFont="1"/>
    <xf borderId="15" fillId="4" fontId="8" numFmtId="166" xfId="0" applyAlignment="1" applyBorder="1" applyFont="1" applyNumberFormat="1">
      <alignment horizontal="center" vertical="center"/>
    </xf>
    <xf borderId="0" fillId="0" fontId="14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15" fillId="5" fontId="8" numFmtId="164" xfId="0" applyAlignment="1" applyBorder="1" applyFont="1" applyNumberFormat="1">
      <alignment horizontal="right" vertical="center"/>
    </xf>
    <xf borderId="33" fillId="0" fontId="28" numFmtId="0" xfId="0" applyAlignment="1" applyBorder="1" applyFont="1">
      <alignment horizontal="center" vertical="center"/>
    </xf>
    <xf borderId="17" fillId="0" fontId="24" numFmtId="0" xfId="0" applyAlignment="1" applyBorder="1" applyFont="1">
      <alignment horizontal="center" vertical="bottom"/>
    </xf>
    <xf borderId="22" fillId="0" fontId="28" numFmtId="0" xfId="0" applyAlignment="1" applyBorder="1" applyFont="1">
      <alignment horizontal="center" vertical="center"/>
    </xf>
    <xf borderId="17" fillId="0" fontId="16" numFmtId="0" xfId="0" applyAlignment="1" applyBorder="1" applyFont="1">
      <alignment horizontal="center" vertical="center"/>
    </xf>
    <xf borderId="15" fillId="0" fontId="8" numFmtId="3" xfId="0" applyAlignment="1" applyBorder="1" applyFont="1" applyNumberFormat="1">
      <alignment horizontal="right" vertical="center"/>
    </xf>
    <xf borderId="16" fillId="0" fontId="16" numFmtId="0" xfId="0" applyAlignment="1" applyBorder="1" applyFont="1">
      <alignment horizontal="center" vertical="center"/>
    </xf>
    <xf borderId="23" fillId="0" fontId="16" numFmtId="0" xfId="0" applyAlignment="1" applyBorder="1" applyFont="1">
      <alignment horizontal="center" vertical="center"/>
    </xf>
    <xf borderId="12" fillId="0" fontId="24" numFmtId="0" xfId="0" applyBorder="1" applyFont="1"/>
    <xf borderId="1" fillId="0" fontId="7" numFmtId="0" xfId="0" applyAlignment="1" applyBorder="1" applyFont="1">
      <alignment horizontal="left" shrinkToFit="0" vertical="center" wrapText="1"/>
    </xf>
    <xf borderId="12" fillId="4" fontId="8" numFmtId="166" xfId="0" applyAlignment="1" applyBorder="1" applyFont="1" applyNumberFormat="1">
      <alignment horizontal="center" vertical="center"/>
    </xf>
    <xf borderId="12" fillId="5" fontId="8" numFmtId="164" xfId="0" applyAlignment="1" applyBorder="1" applyFont="1" applyNumberFormat="1">
      <alignment horizontal="right" vertical="center"/>
    </xf>
    <xf borderId="12" fillId="6" fontId="8" numFmtId="164" xfId="0" applyAlignment="1" applyBorder="1" applyFont="1" applyNumberFormat="1">
      <alignment horizontal="right" vertical="center"/>
    </xf>
    <xf borderId="12" fillId="7" fontId="8" numFmtId="164" xfId="0" applyAlignment="1" applyBorder="1" applyFont="1" applyNumberFormat="1">
      <alignment horizontal="right" vertical="center"/>
    </xf>
    <xf borderId="12" fillId="0" fontId="8" numFmtId="3" xfId="0" applyAlignment="1" applyBorder="1" applyFont="1" applyNumberFormat="1">
      <alignment horizontal="right" vertical="center"/>
    </xf>
    <xf borderId="12" fillId="5" fontId="8" numFmtId="165" xfId="0" applyAlignment="1" applyBorder="1" applyFont="1" applyNumberFormat="1">
      <alignment horizontal="right" vertical="center"/>
    </xf>
    <xf borderId="12" fillId="8" fontId="8" numFmtId="165" xfId="0" applyAlignment="1" applyBorder="1" applyFont="1" applyNumberFormat="1">
      <alignment horizontal="right" vertical="center"/>
    </xf>
    <xf borderId="17" fillId="0" fontId="28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7" fillId="0" fontId="29" numFmtId="0" xfId="0" applyAlignment="1" applyBorder="1" applyFont="1">
      <alignment shrinkToFit="0" wrapText="1"/>
    </xf>
    <xf borderId="17" fillId="0" fontId="9" numFmtId="0" xfId="0" applyAlignment="1" applyBorder="1" applyFont="1">
      <alignment shrinkToFit="0" vertical="center" wrapText="1"/>
    </xf>
    <xf borderId="15" fillId="10" fontId="30" numFmtId="0" xfId="0" applyAlignment="1" applyBorder="1" applyFont="1">
      <alignment shrinkToFit="0" vertical="center" wrapText="1"/>
    </xf>
    <xf borderId="0" fillId="0" fontId="3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1" numFmtId="0" xfId="0" applyFont="1"/>
    <xf borderId="15" fillId="10" fontId="7" numFmtId="0" xfId="0" applyAlignment="1" applyBorder="1" applyFont="1">
      <alignment horizontal="left" shrinkToFit="0" vertical="center" wrapText="1"/>
    </xf>
    <xf borderId="0" fillId="0" fontId="32" numFmtId="0" xfId="0" applyAlignment="1" applyFont="1">
      <alignment horizontal="center" vertical="center"/>
    </xf>
    <xf borderId="15" fillId="0" fontId="7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15" fillId="0" fontId="7" numFmtId="49" xfId="0" applyAlignment="1" applyBorder="1" applyFont="1" applyNumberFormat="1">
      <alignment horizontal="center" vertical="center"/>
    </xf>
    <xf borderId="0" fillId="0" fontId="16" numFmtId="1" xfId="0" applyAlignment="1" applyFont="1" applyNumberFormat="1">
      <alignment horizontal="center" vertical="center"/>
    </xf>
    <xf borderId="4" fillId="0" fontId="16" numFmtId="1" xfId="0" applyAlignment="1" applyBorder="1" applyFont="1" applyNumberFormat="1">
      <alignment horizontal="center" vertical="center"/>
    </xf>
    <xf borderId="24" fillId="10" fontId="16" numFmtId="49" xfId="0" applyAlignment="1" applyBorder="1" applyFont="1" applyNumberFormat="1">
      <alignment horizontal="center" vertical="center"/>
    </xf>
    <xf borderId="15" fillId="10" fontId="7" numFmtId="0" xfId="0" applyAlignment="1" applyBorder="1" applyFont="1">
      <alignment horizontal="center"/>
    </xf>
    <xf borderId="17" fillId="10" fontId="16" numFmtId="49" xfId="0" applyAlignment="1" applyBorder="1" applyFont="1" applyNumberFormat="1">
      <alignment horizontal="center" vertical="center"/>
    </xf>
    <xf borderId="34" fillId="10" fontId="16" numFmtId="49" xfId="0" applyAlignment="1" applyBorder="1" applyFont="1" applyNumberFormat="1">
      <alignment horizontal="center" vertical="center"/>
    </xf>
    <xf borderId="34" fillId="10" fontId="1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shrinkToFit="0" vertical="center" wrapText="1"/>
    </xf>
    <xf borderId="4" fillId="0" fontId="16" numFmtId="0" xfId="0" applyAlignment="1" applyBorder="1" applyFont="1">
      <alignment horizontal="center" vertical="center"/>
    </xf>
    <xf borderId="24" fillId="10" fontId="16" numFmtId="0" xfId="0" applyAlignment="1" applyBorder="1" applyFont="1">
      <alignment horizontal="center" vertical="center"/>
    </xf>
    <xf borderId="17" fillId="10" fontId="16" numFmtId="0" xfId="0" applyAlignment="1" applyBorder="1" applyFont="1">
      <alignment horizontal="center" vertical="center"/>
    </xf>
    <xf borderId="34" fillId="10" fontId="16" numFmtId="0" xfId="0" applyAlignment="1" applyBorder="1" applyFont="1">
      <alignment horizontal="center" vertical="center"/>
    </xf>
    <xf borderId="35" fillId="10" fontId="13" numFmtId="0" xfId="0" applyAlignment="1" applyBorder="1" applyFont="1">
      <alignment horizontal="center" vertical="center"/>
    </xf>
    <xf borderId="0" fillId="0" fontId="16" numFmtId="49" xfId="0" applyAlignment="1" applyFont="1" applyNumberFormat="1">
      <alignment horizontal="center" vertical="center"/>
    </xf>
    <xf borderId="17" fillId="0" fontId="16" numFmtId="49" xfId="0" applyAlignment="1" applyBorder="1" applyFont="1" applyNumberFormat="1">
      <alignment horizontal="center" vertical="center"/>
    </xf>
    <xf borderId="4" fillId="0" fontId="16" numFmtId="49" xfId="0" applyAlignment="1" applyBorder="1" applyFont="1" applyNumberFormat="1">
      <alignment horizontal="center" vertical="center"/>
    </xf>
    <xf borderId="16" fillId="0" fontId="33" numFmtId="0" xfId="0" applyAlignment="1" applyBorder="1" applyFont="1">
      <alignment horizontal="center" shrinkToFit="0" vertical="center" wrapText="1"/>
    </xf>
    <xf borderId="15" fillId="9" fontId="7" numFmtId="0" xfId="0" applyAlignment="1" applyBorder="1" applyFont="1">
      <alignment horizontal="center" vertical="center"/>
    </xf>
    <xf borderId="4" fillId="0" fontId="33" numFmtId="0" xfId="0" applyAlignment="1" applyBorder="1" applyFont="1">
      <alignment horizontal="center" shrinkToFit="0" vertical="center" wrapText="1"/>
    </xf>
    <xf borderId="24" fillId="10" fontId="16" numFmtId="1" xfId="0" applyAlignment="1" applyBorder="1" applyFont="1" applyNumberFormat="1">
      <alignment horizontal="center" vertical="center"/>
    </xf>
    <xf borderId="17" fillId="10" fontId="16" numFmtId="1" xfId="0" applyAlignment="1" applyBorder="1" applyFont="1" applyNumberFormat="1">
      <alignment horizontal="center" vertical="center"/>
    </xf>
    <xf borderId="34" fillId="10" fontId="16" numFmtId="1" xfId="0" applyAlignment="1" applyBorder="1" applyFont="1" applyNumberFormat="1">
      <alignment horizontal="center" vertical="center"/>
    </xf>
    <xf borderId="15" fillId="10" fontId="9" numFmtId="0" xfId="0" applyBorder="1" applyFont="1"/>
    <xf borderId="15" fillId="10" fontId="20" numFmtId="0" xfId="0" applyAlignment="1" applyBorder="1" applyFont="1">
      <alignment horizontal="center" vertical="center"/>
    </xf>
    <xf borderId="15" fillId="10" fontId="13" numFmtId="0" xfId="0" applyAlignment="1" applyBorder="1" applyFont="1">
      <alignment horizontal="center" vertical="center"/>
    </xf>
    <xf borderId="24" fillId="10" fontId="14" numFmtId="0" xfId="0" applyAlignment="1" applyBorder="1" applyFont="1">
      <alignment horizontal="center"/>
    </xf>
    <xf borderId="24" fillId="10" fontId="14" numFmtId="0" xfId="0" applyAlignment="1" applyBorder="1" applyFont="1">
      <alignment horizontal="center" vertical="center"/>
    </xf>
    <xf borderId="24" fillId="10" fontId="14" numFmtId="0" xfId="0" applyBorder="1" applyFont="1"/>
    <xf borderId="19" fillId="10" fontId="20" numFmtId="0" xfId="0" applyAlignment="1" applyBorder="1" applyFont="1">
      <alignment horizontal="center" vertical="center"/>
    </xf>
    <xf borderId="36" fillId="10" fontId="20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/>
    </xf>
    <xf borderId="37" fillId="10" fontId="20" numFmtId="0" xfId="0" applyAlignment="1" applyBorder="1" applyFont="1">
      <alignment horizontal="center" vertical="center"/>
    </xf>
    <xf borderId="17" fillId="0" fontId="7" numFmtId="0" xfId="0" applyAlignment="1" applyBorder="1" applyFont="1">
      <alignment horizontal="center"/>
    </xf>
    <xf borderId="21" fillId="10" fontId="20" numFmtId="0" xfId="0" applyAlignment="1" applyBorder="1" applyFont="1">
      <alignment horizontal="center" vertical="center"/>
    </xf>
    <xf borderId="17" fillId="10" fontId="20" numFmtId="0" xfId="0" applyAlignment="1" applyBorder="1" applyFont="1">
      <alignment horizontal="center" vertical="center"/>
    </xf>
    <xf borderId="17" fillId="0" fontId="24" numFmtId="0" xfId="0" applyBorder="1" applyFont="1"/>
    <xf borderId="38" fillId="10" fontId="20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left" shrinkToFit="0" vertical="center" wrapText="1"/>
    </xf>
    <xf borderId="36" fillId="4" fontId="8" numFmtId="166" xfId="0" applyAlignment="1" applyBorder="1" applyFont="1" applyNumberFormat="1">
      <alignment horizontal="center" vertical="center"/>
    </xf>
    <xf borderId="36" fillId="5" fontId="8" numFmtId="164" xfId="0" applyAlignment="1" applyBorder="1" applyFont="1" applyNumberFormat="1">
      <alignment horizontal="right" vertical="center"/>
    </xf>
    <xf borderId="36" fillId="6" fontId="8" numFmtId="164" xfId="0" applyAlignment="1" applyBorder="1" applyFont="1" applyNumberFormat="1">
      <alignment horizontal="right" vertical="center"/>
    </xf>
    <xf borderId="36" fillId="7" fontId="8" numFmtId="164" xfId="0" applyAlignment="1" applyBorder="1" applyFont="1" applyNumberFormat="1">
      <alignment horizontal="right" vertical="center"/>
    </xf>
    <xf borderId="12" fillId="0" fontId="18" numFmtId="3" xfId="0" applyAlignment="1" applyBorder="1" applyFont="1" applyNumberFormat="1">
      <alignment horizontal="right" vertical="center"/>
    </xf>
    <xf borderId="36" fillId="5" fontId="8" numFmtId="165" xfId="0" applyAlignment="1" applyBorder="1" applyFont="1" applyNumberFormat="1">
      <alignment horizontal="right" vertical="center"/>
    </xf>
    <xf borderId="17" fillId="4" fontId="8" numFmtId="166" xfId="0" applyAlignment="1" applyBorder="1" applyFont="1" applyNumberForma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20" numFmtId="0" xfId="0" applyAlignment="1" applyBorder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20" fillId="4" fontId="8" numFmtId="166" xfId="0" applyAlignment="1" applyBorder="1" applyFont="1" applyNumberFormat="1">
      <alignment horizontal="center" vertical="center"/>
    </xf>
    <xf borderId="0" fillId="0" fontId="14" numFmtId="0" xfId="0" applyAlignment="1" applyFont="1">
      <alignment horizontal="right" shrinkToFit="0" wrapText="1"/>
    </xf>
    <xf borderId="0" fillId="0" fontId="14" numFmtId="0" xfId="0" applyAlignment="1" applyFont="1">
      <alignment horizontal="center" shrinkToFit="0" wrapText="1"/>
    </xf>
    <xf borderId="0" fillId="0" fontId="14" numFmtId="0" xfId="0" applyAlignment="1" applyFont="1">
      <alignment shrinkToFit="0" wrapText="1"/>
    </xf>
    <xf borderId="12" fillId="0" fontId="7" numFmtId="0" xfId="0" applyAlignment="1" applyBorder="1" applyFont="1">
      <alignment horizontal="center" vertical="center"/>
    </xf>
    <xf borderId="4" fillId="0" fontId="20" numFmtId="1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0" fontId="20" numFmtId="1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left" shrinkToFit="0" vertical="center" wrapText="1"/>
    </xf>
    <xf borderId="29" fillId="11" fontId="35" numFmtId="0" xfId="0" applyAlignment="1" applyBorder="1" applyFill="1" applyFont="1">
      <alignment horizontal="center" vertical="center"/>
    </xf>
    <xf borderId="39" fillId="0" fontId="16" numFmtId="1" xfId="0" applyAlignment="1" applyBorder="1" applyFont="1" applyNumberFormat="1">
      <alignment horizontal="center" vertical="center"/>
    </xf>
    <xf borderId="15" fillId="10" fontId="8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40" fillId="0" fontId="15" numFmtId="0" xfId="0" applyAlignment="1" applyBorder="1" applyFont="1">
      <alignment horizontal="center" vertical="center"/>
    </xf>
    <xf borderId="41" fillId="10" fontId="15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0" fillId="0" fontId="8" numFmtId="164" xfId="0" applyAlignment="1" applyFont="1" applyNumberFormat="1">
      <alignment horizontal="center"/>
    </xf>
    <xf borderId="0" fillId="0" fontId="8" numFmtId="3" xfId="0" applyAlignment="1" applyFont="1" applyNumberFormat="1">
      <alignment horizontal="center"/>
    </xf>
    <xf borderId="0" fillId="0" fontId="8" numFmtId="165" xfId="0" applyAlignment="1" applyFont="1" applyNumberFormat="1">
      <alignment horizontal="center"/>
    </xf>
    <xf borderId="0" fillId="0" fontId="1" numFmtId="0" xfId="0" applyAlignment="1" applyFont="1">
      <alignment horizontal="center" vertical="center"/>
    </xf>
    <xf borderId="0" fillId="0" fontId="31" numFmtId="164" xfId="0" applyAlignment="1" applyFont="1" applyNumberFormat="1">
      <alignment horizontal="center"/>
    </xf>
    <xf borderId="0" fillId="0" fontId="31" numFmtId="3" xfId="0" applyAlignment="1" applyFont="1" applyNumberFormat="1">
      <alignment horizontal="center"/>
    </xf>
    <xf borderId="0" fillId="0" fontId="31" numFmtId="165" xfId="0" applyAlignment="1" applyFont="1" applyNumberFormat="1">
      <alignment horizontal="center"/>
    </xf>
    <xf borderId="0" fillId="0" fontId="24" numFmtId="164" xfId="0" applyFont="1" applyNumberFormat="1"/>
    <xf borderId="0" fillId="0" fontId="2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29.png"/><Relationship Id="rId42" Type="http://schemas.openxmlformats.org/officeDocument/2006/relationships/image" Target="../media/image37.png"/><Relationship Id="rId41" Type="http://schemas.openxmlformats.org/officeDocument/2006/relationships/image" Target="../media/image36.png"/><Relationship Id="rId44" Type="http://schemas.openxmlformats.org/officeDocument/2006/relationships/image" Target="../media/image61.png"/><Relationship Id="rId43" Type="http://schemas.openxmlformats.org/officeDocument/2006/relationships/image" Target="../media/image55.png"/><Relationship Id="rId46" Type="http://schemas.openxmlformats.org/officeDocument/2006/relationships/image" Target="../media/image39.png"/><Relationship Id="rId45" Type="http://schemas.openxmlformats.org/officeDocument/2006/relationships/image" Target="../media/image49.png"/><Relationship Id="rId107" Type="http://schemas.openxmlformats.org/officeDocument/2006/relationships/image" Target="../media/image111.png"/><Relationship Id="rId106" Type="http://schemas.openxmlformats.org/officeDocument/2006/relationships/image" Target="../media/image120.png"/><Relationship Id="rId105" Type="http://schemas.openxmlformats.org/officeDocument/2006/relationships/image" Target="../media/image102.png"/><Relationship Id="rId104" Type="http://schemas.openxmlformats.org/officeDocument/2006/relationships/image" Target="../media/image97.png"/><Relationship Id="rId109" Type="http://schemas.openxmlformats.org/officeDocument/2006/relationships/image" Target="../media/image124.png"/><Relationship Id="rId108" Type="http://schemas.openxmlformats.org/officeDocument/2006/relationships/image" Target="../media/image107.png"/><Relationship Id="rId48" Type="http://schemas.openxmlformats.org/officeDocument/2006/relationships/image" Target="../media/image47.png"/><Relationship Id="rId47" Type="http://schemas.openxmlformats.org/officeDocument/2006/relationships/image" Target="../media/image51.png"/><Relationship Id="rId49" Type="http://schemas.openxmlformats.org/officeDocument/2006/relationships/image" Target="../media/image40.png"/><Relationship Id="rId103" Type="http://schemas.openxmlformats.org/officeDocument/2006/relationships/image" Target="../media/image100.png"/><Relationship Id="rId102" Type="http://schemas.openxmlformats.org/officeDocument/2006/relationships/image" Target="../media/image98.png"/><Relationship Id="rId101" Type="http://schemas.openxmlformats.org/officeDocument/2006/relationships/image" Target="../media/image121.png"/><Relationship Id="rId100" Type="http://schemas.openxmlformats.org/officeDocument/2006/relationships/image" Target="../media/image84.png"/><Relationship Id="rId31" Type="http://schemas.openxmlformats.org/officeDocument/2006/relationships/image" Target="../media/image22.png"/><Relationship Id="rId30" Type="http://schemas.openxmlformats.org/officeDocument/2006/relationships/image" Target="../media/image21.jpg"/><Relationship Id="rId33" Type="http://schemas.openxmlformats.org/officeDocument/2006/relationships/image" Target="../media/image43.png"/><Relationship Id="rId32" Type="http://schemas.openxmlformats.org/officeDocument/2006/relationships/image" Target="../media/image24.png"/><Relationship Id="rId35" Type="http://schemas.openxmlformats.org/officeDocument/2006/relationships/image" Target="../media/image27.png"/><Relationship Id="rId34" Type="http://schemas.openxmlformats.org/officeDocument/2006/relationships/image" Target="../media/image32.png"/><Relationship Id="rId37" Type="http://schemas.openxmlformats.org/officeDocument/2006/relationships/image" Target="../media/image30.png"/><Relationship Id="rId36" Type="http://schemas.openxmlformats.org/officeDocument/2006/relationships/image" Target="../media/image67.png"/><Relationship Id="rId39" Type="http://schemas.openxmlformats.org/officeDocument/2006/relationships/image" Target="../media/image80.png"/><Relationship Id="rId38" Type="http://schemas.openxmlformats.org/officeDocument/2006/relationships/image" Target="../media/image38.png"/><Relationship Id="rId20" Type="http://schemas.openxmlformats.org/officeDocument/2006/relationships/image" Target="../media/image10.jpg"/><Relationship Id="rId22" Type="http://schemas.openxmlformats.org/officeDocument/2006/relationships/image" Target="../media/image14.jpg"/><Relationship Id="rId21" Type="http://schemas.openxmlformats.org/officeDocument/2006/relationships/image" Target="../media/image7.jpg"/><Relationship Id="rId24" Type="http://schemas.openxmlformats.org/officeDocument/2006/relationships/image" Target="../media/image41.jpg"/><Relationship Id="rId23" Type="http://schemas.openxmlformats.org/officeDocument/2006/relationships/image" Target="../media/image33.jpg"/><Relationship Id="rId126" Type="http://schemas.openxmlformats.org/officeDocument/2006/relationships/image" Target="../media/image118.png"/><Relationship Id="rId26" Type="http://schemas.openxmlformats.org/officeDocument/2006/relationships/image" Target="../media/image31.jpg"/><Relationship Id="rId121" Type="http://schemas.openxmlformats.org/officeDocument/2006/relationships/image" Target="../media/image115.jpg"/><Relationship Id="rId25" Type="http://schemas.openxmlformats.org/officeDocument/2006/relationships/image" Target="../media/image15.jpg"/><Relationship Id="rId120" Type="http://schemas.openxmlformats.org/officeDocument/2006/relationships/image" Target="../media/image113.jpg"/><Relationship Id="rId28" Type="http://schemas.openxmlformats.org/officeDocument/2006/relationships/image" Target="../media/image17.png"/><Relationship Id="rId27" Type="http://schemas.openxmlformats.org/officeDocument/2006/relationships/image" Target="../media/image35.png"/><Relationship Id="rId125" Type="http://schemas.openxmlformats.org/officeDocument/2006/relationships/image" Target="../media/image119.png"/><Relationship Id="rId29" Type="http://schemas.openxmlformats.org/officeDocument/2006/relationships/image" Target="../media/image28.png"/><Relationship Id="rId124" Type="http://schemas.openxmlformats.org/officeDocument/2006/relationships/image" Target="../media/image125.png"/><Relationship Id="rId123" Type="http://schemas.openxmlformats.org/officeDocument/2006/relationships/image" Target="../media/image116.png"/><Relationship Id="rId122" Type="http://schemas.openxmlformats.org/officeDocument/2006/relationships/image" Target="../media/image117.jpg"/><Relationship Id="rId95" Type="http://schemas.openxmlformats.org/officeDocument/2006/relationships/image" Target="../media/image85.png"/><Relationship Id="rId94" Type="http://schemas.openxmlformats.org/officeDocument/2006/relationships/image" Target="../media/image106.png"/><Relationship Id="rId97" Type="http://schemas.openxmlformats.org/officeDocument/2006/relationships/image" Target="../media/image122.png"/><Relationship Id="rId96" Type="http://schemas.openxmlformats.org/officeDocument/2006/relationships/image" Target="../media/image89.png"/><Relationship Id="rId11" Type="http://schemas.openxmlformats.org/officeDocument/2006/relationships/image" Target="../media/image3.jpg"/><Relationship Id="rId99" Type="http://schemas.openxmlformats.org/officeDocument/2006/relationships/image" Target="../media/image83.png"/><Relationship Id="rId10" Type="http://schemas.openxmlformats.org/officeDocument/2006/relationships/image" Target="../media/image1.jpg"/><Relationship Id="rId98" Type="http://schemas.openxmlformats.org/officeDocument/2006/relationships/image" Target="../media/image82.png"/><Relationship Id="rId13" Type="http://schemas.openxmlformats.org/officeDocument/2006/relationships/image" Target="../media/image18.jpg"/><Relationship Id="rId12" Type="http://schemas.openxmlformats.org/officeDocument/2006/relationships/image" Target="../media/image26.jpg"/><Relationship Id="rId91" Type="http://schemas.openxmlformats.org/officeDocument/2006/relationships/image" Target="../media/image75.png"/><Relationship Id="rId90" Type="http://schemas.openxmlformats.org/officeDocument/2006/relationships/image" Target="../media/image93.png"/><Relationship Id="rId93" Type="http://schemas.openxmlformats.org/officeDocument/2006/relationships/image" Target="../media/image95.png"/><Relationship Id="rId92" Type="http://schemas.openxmlformats.org/officeDocument/2006/relationships/image" Target="../media/image96.png"/><Relationship Id="rId118" Type="http://schemas.openxmlformats.org/officeDocument/2006/relationships/image" Target="../media/image112.jpg"/><Relationship Id="rId117" Type="http://schemas.openxmlformats.org/officeDocument/2006/relationships/image" Target="../media/image110.jpg"/><Relationship Id="rId116" Type="http://schemas.openxmlformats.org/officeDocument/2006/relationships/image" Target="../media/image108.jpg"/><Relationship Id="rId115" Type="http://schemas.openxmlformats.org/officeDocument/2006/relationships/image" Target="../media/image123.jpg"/><Relationship Id="rId119" Type="http://schemas.openxmlformats.org/officeDocument/2006/relationships/image" Target="../media/image114.jpg"/><Relationship Id="rId15" Type="http://schemas.openxmlformats.org/officeDocument/2006/relationships/image" Target="../media/image25.jpg"/><Relationship Id="rId110" Type="http://schemas.openxmlformats.org/officeDocument/2006/relationships/image" Target="../media/image109.png"/><Relationship Id="rId14" Type="http://schemas.openxmlformats.org/officeDocument/2006/relationships/image" Target="../media/image16.jpg"/><Relationship Id="rId17" Type="http://schemas.openxmlformats.org/officeDocument/2006/relationships/image" Target="../media/image8.jpg"/><Relationship Id="rId16" Type="http://schemas.openxmlformats.org/officeDocument/2006/relationships/image" Target="../media/image2.jpg"/><Relationship Id="rId19" Type="http://schemas.openxmlformats.org/officeDocument/2006/relationships/image" Target="../media/image34.jpg"/><Relationship Id="rId114" Type="http://schemas.openxmlformats.org/officeDocument/2006/relationships/image" Target="../media/image104.jpg"/><Relationship Id="rId18" Type="http://schemas.openxmlformats.org/officeDocument/2006/relationships/image" Target="../media/image5.jpg"/><Relationship Id="rId113" Type="http://schemas.openxmlformats.org/officeDocument/2006/relationships/image" Target="../media/image105.png"/><Relationship Id="rId112" Type="http://schemas.openxmlformats.org/officeDocument/2006/relationships/image" Target="../media/image126.png"/><Relationship Id="rId111" Type="http://schemas.openxmlformats.org/officeDocument/2006/relationships/image" Target="../media/image103.png"/><Relationship Id="rId84" Type="http://schemas.openxmlformats.org/officeDocument/2006/relationships/image" Target="../media/image86.jpg"/><Relationship Id="rId83" Type="http://schemas.openxmlformats.org/officeDocument/2006/relationships/image" Target="../media/image81.jpg"/><Relationship Id="rId86" Type="http://schemas.openxmlformats.org/officeDocument/2006/relationships/image" Target="../media/image87.png"/><Relationship Id="rId85" Type="http://schemas.openxmlformats.org/officeDocument/2006/relationships/image" Target="../media/image94.png"/><Relationship Id="rId88" Type="http://schemas.openxmlformats.org/officeDocument/2006/relationships/image" Target="../media/image91.png"/><Relationship Id="rId87" Type="http://schemas.openxmlformats.org/officeDocument/2006/relationships/image" Target="../media/image88.png"/><Relationship Id="rId89" Type="http://schemas.openxmlformats.org/officeDocument/2006/relationships/image" Target="../media/image90.png"/><Relationship Id="rId80" Type="http://schemas.openxmlformats.org/officeDocument/2006/relationships/image" Target="../media/image70.jpg"/><Relationship Id="rId82" Type="http://schemas.openxmlformats.org/officeDocument/2006/relationships/image" Target="../media/image77.png"/><Relationship Id="rId81" Type="http://schemas.openxmlformats.org/officeDocument/2006/relationships/image" Target="../media/image69.jpg"/><Relationship Id="rId1" Type="http://schemas.openxmlformats.org/officeDocument/2006/relationships/image" Target="../media/image4.jpg"/><Relationship Id="rId2" Type="http://schemas.openxmlformats.org/officeDocument/2006/relationships/image" Target="../media/image19.jpg"/><Relationship Id="rId3" Type="http://schemas.openxmlformats.org/officeDocument/2006/relationships/image" Target="../media/image12.jpg"/><Relationship Id="rId4" Type="http://schemas.openxmlformats.org/officeDocument/2006/relationships/image" Target="../media/image23.jpg"/><Relationship Id="rId9" Type="http://schemas.openxmlformats.org/officeDocument/2006/relationships/image" Target="../media/image11.jpg"/><Relationship Id="rId5" Type="http://schemas.openxmlformats.org/officeDocument/2006/relationships/image" Target="../media/image6.jpg"/><Relationship Id="rId6" Type="http://schemas.openxmlformats.org/officeDocument/2006/relationships/image" Target="../media/image20.png"/><Relationship Id="rId7" Type="http://schemas.openxmlformats.org/officeDocument/2006/relationships/image" Target="../media/image9.jpg"/><Relationship Id="rId8" Type="http://schemas.openxmlformats.org/officeDocument/2006/relationships/image" Target="../media/image13.jpg"/><Relationship Id="rId73" Type="http://schemas.openxmlformats.org/officeDocument/2006/relationships/image" Target="../media/image78.jpg"/><Relationship Id="rId72" Type="http://schemas.openxmlformats.org/officeDocument/2006/relationships/image" Target="../media/image66.png"/><Relationship Id="rId75" Type="http://schemas.openxmlformats.org/officeDocument/2006/relationships/image" Target="../media/image76.png"/><Relationship Id="rId74" Type="http://schemas.openxmlformats.org/officeDocument/2006/relationships/image" Target="../media/image73.png"/><Relationship Id="rId77" Type="http://schemas.openxmlformats.org/officeDocument/2006/relationships/image" Target="../media/image92.png"/><Relationship Id="rId76" Type="http://schemas.openxmlformats.org/officeDocument/2006/relationships/image" Target="../media/image79.png"/><Relationship Id="rId79" Type="http://schemas.openxmlformats.org/officeDocument/2006/relationships/image" Target="../media/image101.jpg"/><Relationship Id="rId78" Type="http://schemas.openxmlformats.org/officeDocument/2006/relationships/image" Target="../media/image99.png"/><Relationship Id="rId71" Type="http://schemas.openxmlformats.org/officeDocument/2006/relationships/image" Target="../media/image62.png"/><Relationship Id="rId70" Type="http://schemas.openxmlformats.org/officeDocument/2006/relationships/image" Target="../media/image72.png"/><Relationship Id="rId62" Type="http://schemas.openxmlformats.org/officeDocument/2006/relationships/image" Target="../media/image52.jpg"/><Relationship Id="rId61" Type="http://schemas.openxmlformats.org/officeDocument/2006/relationships/image" Target="../media/image63.png"/><Relationship Id="rId64" Type="http://schemas.openxmlformats.org/officeDocument/2006/relationships/image" Target="../media/image74.png"/><Relationship Id="rId63" Type="http://schemas.openxmlformats.org/officeDocument/2006/relationships/image" Target="../media/image45.png"/><Relationship Id="rId66" Type="http://schemas.openxmlformats.org/officeDocument/2006/relationships/image" Target="../media/image71.png"/><Relationship Id="rId65" Type="http://schemas.openxmlformats.org/officeDocument/2006/relationships/image" Target="../media/image64.png"/><Relationship Id="rId68" Type="http://schemas.openxmlformats.org/officeDocument/2006/relationships/image" Target="../media/image58.png"/><Relationship Id="rId67" Type="http://schemas.openxmlformats.org/officeDocument/2006/relationships/image" Target="../media/image54.jpg"/><Relationship Id="rId60" Type="http://schemas.openxmlformats.org/officeDocument/2006/relationships/image" Target="../media/image42.png"/><Relationship Id="rId69" Type="http://schemas.openxmlformats.org/officeDocument/2006/relationships/image" Target="../media/image65.png"/><Relationship Id="rId51" Type="http://schemas.openxmlformats.org/officeDocument/2006/relationships/image" Target="../media/image50.png"/><Relationship Id="rId50" Type="http://schemas.openxmlformats.org/officeDocument/2006/relationships/image" Target="../media/image44.png"/><Relationship Id="rId53" Type="http://schemas.openxmlformats.org/officeDocument/2006/relationships/image" Target="../media/image53.png"/><Relationship Id="rId52" Type="http://schemas.openxmlformats.org/officeDocument/2006/relationships/image" Target="../media/image48.png"/><Relationship Id="rId55" Type="http://schemas.openxmlformats.org/officeDocument/2006/relationships/image" Target="../media/image68.png"/><Relationship Id="rId54" Type="http://schemas.openxmlformats.org/officeDocument/2006/relationships/image" Target="../media/image56.png"/><Relationship Id="rId57" Type="http://schemas.openxmlformats.org/officeDocument/2006/relationships/image" Target="../media/image57.png"/><Relationship Id="rId56" Type="http://schemas.openxmlformats.org/officeDocument/2006/relationships/image" Target="../media/image59.png"/><Relationship Id="rId59" Type="http://schemas.openxmlformats.org/officeDocument/2006/relationships/image" Target="../media/image46.png"/><Relationship Id="rId58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323850</xdr:colOff>
      <xdr:row>7</xdr:row>
      <xdr:rowOff>38100</xdr:rowOff>
    </xdr:from>
    <xdr:ext cx="914400" cy="1028700"/>
    <xdr:pic>
      <xdr:nvPicPr>
        <xdr:cNvPr id="0" name="image4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11</xdr:row>
      <xdr:rowOff>19050</xdr:rowOff>
    </xdr:from>
    <xdr:ext cx="904875" cy="1000125"/>
    <xdr:pic>
      <xdr:nvPicPr>
        <xdr:cNvPr id="0" name="image19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10</xdr:row>
      <xdr:rowOff>47625</xdr:rowOff>
    </xdr:from>
    <xdr:ext cx="885825" cy="981075"/>
    <xdr:pic>
      <xdr:nvPicPr>
        <xdr:cNvPr id="0" name="image12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</xdr:row>
      <xdr:rowOff>76200</xdr:rowOff>
    </xdr:from>
    <xdr:ext cx="914400" cy="962025"/>
    <xdr:pic>
      <xdr:nvPicPr>
        <xdr:cNvPr id="0" name="image23.jpg" title="Изображение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5</xdr:row>
      <xdr:rowOff>123825</xdr:rowOff>
    </xdr:from>
    <xdr:ext cx="914400" cy="990600"/>
    <xdr:pic>
      <xdr:nvPicPr>
        <xdr:cNvPr id="0" name="image6.jp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29</xdr:row>
      <xdr:rowOff>38100</xdr:rowOff>
    </xdr:from>
    <xdr:ext cx="828675" cy="1257300"/>
    <xdr:pic>
      <xdr:nvPicPr>
        <xdr:cNvPr id="0" name="image20.png" title="Изображение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18</xdr:row>
      <xdr:rowOff>66675</xdr:rowOff>
    </xdr:from>
    <xdr:ext cx="809625" cy="1200150"/>
    <xdr:pic>
      <xdr:nvPicPr>
        <xdr:cNvPr id="0" name="image9.jpg" title="Изображение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17</xdr:row>
      <xdr:rowOff>85725</xdr:rowOff>
    </xdr:from>
    <xdr:ext cx="809625" cy="1190625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20</xdr:row>
      <xdr:rowOff>57150</xdr:rowOff>
    </xdr:from>
    <xdr:ext cx="819150" cy="1190625"/>
    <xdr:pic>
      <xdr:nvPicPr>
        <xdr:cNvPr id="0" name="image11.jpg" title="Изображение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16</xdr:row>
      <xdr:rowOff>66675</xdr:rowOff>
    </xdr:from>
    <xdr:ext cx="828675" cy="1190625"/>
    <xdr:pic>
      <xdr:nvPicPr>
        <xdr:cNvPr id="0" name="image1.jpg" title="Изображение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15</xdr:row>
      <xdr:rowOff>57150</xdr:rowOff>
    </xdr:from>
    <xdr:ext cx="819150" cy="1219200"/>
    <xdr:pic>
      <xdr:nvPicPr>
        <xdr:cNvPr id="0" name="image3.jpg" title="Изображение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26</xdr:row>
      <xdr:rowOff>47625</xdr:rowOff>
    </xdr:from>
    <xdr:ext cx="819150" cy="1219200"/>
    <xdr:pic>
      <xdr:nvPicPr>
        <xdr:cNvPr id="0" name="image26.jpg" title="Изображение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19</xdr:row>
      <xdr:rowOff>47625</xdr:rowOff>
    </xdr:from>
    <xdr:ext cx="800100" cy="1209675"/>
    <xdr:pic>
      <xdr:nvPicPr>
        <xdr:cNvPr id="0" name="image18.jpg" title="Изображение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23</xdr:row>
      <xdr:rowOff>85725</xdr:rowOff>
    </xdr:from>
    <xdr:ext cx="828675" cy="1171575"/>
    <xdr:pic>
      <xdr:nvPicPr>
        <xdr:cNvPr id="0" name="image1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22</xdr:row>
      <xdr:rowOff>66675</xdr:rowOff>
    </xdr:from>
    <xdr:ext cx="819150" cy="1190625"/>
    <xdr:pic>
      <xdr:nvPicPr>
        <xdr:cNvPr id="0" name="image25.jpg" title="Изображение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21</xdr:row>
      <xdr:rowOff>57150</xdr:rowOff>
    </xdr:from>
    <xdr:ext cx="847725" cy="1209675"/>
    <xdr:pic>
      <xdr:nvPicPr>
        <xdr:cNvPr id="0" name="image2.jpg" title="Изображение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24</xdr:row>
      <xdr:rowOff>85725</xdr:rowOff>
    </xdr:from>
    <xdr:ext cx="819150" cy="1190625"/>
    <xdr:pic>
      <xdr:nvPicPr>
        <xdr:cNvPr id="0" name="image8.jpg" title="Изображение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34</xdr:row>
      <xdr:rowOff>1343025</xdr:rowOff>
    </xdr:from>
    <xdr:ext cx="1219200" cy="1209675"/>
    <xdr:pic>
      <xdr:nvPicPr>
        <xdr:cNvPr id="0" name="image5.jpg" title="Изображение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33</xdr:row>
      <xdr:rowOff>57150</xdr:rowOff>
    </xdr:from>
    <xdr:ext cx="1133475" cy="1200150"/>
    <xdr:pic>
      <xdr:nvPicPr>
        <xdr:cNvPr id="0" name="image34.jpg" title="Изображение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32</xdr:row>
      <xdr:rowOff>38100</xdr:rowOff>
    </xdr:from>
    <xdr:ext cx="1171575" cy="1181100"/>
    <xdr:pic>
      <xdr:nvPicPr>
        <xdr:cNvPr id="0" name="image10.jpg" title="Изображение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34</xdr:row>
      <xdr:rowOff>28575</xdr:rowOff>
    </xdr:from>
    <xdr:ext cx="1143000" cy="1219200"/>
    <xdr:pic>
      <xdr:nvPicPr>
        <xdr:cNvPr id="0" name="image7.jpg" title="Изображение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35</xdr:row>
      <xdr:rowOff>1304925</xdr:rowOff>
    </xdr:from>
    <xdr:ext cx="1143000" cy="1209675"/>
    <xdr:pic>
      <xdr:nvPicPr>
        <xdr:cNvPr id="0" name="image14.jpg" title="Изображение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70</xdr:row>
      <xdr:rowOff>95250</xdr:rowOff>
    </xdr:from>
    <xdr:ext cx="800100" cy="1247775"/>
    <xdr:pic>
      <xdr:nvPicPr>
        <xdr:cNvPr id="0" name="image33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68</xdr:row>
      <xdr:rowOff>57150</xdr:rowOff>
    </xdr:from>
    <xdr:ext cx="790575" cy="1238250"/>
    <xdr:pic>
      <xdr:nvPicPr>
        <xdr:cNvPr id="0" name="image41.jpg" title="Изображение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69</xdr:row>
      <xdr:rowOff>66675</xdr:rowOff>
    </xdr:from>
    <xdr:ext cx="809625" cy="1247775"/>
    <xdr:pic>
      <xdr:nvPicPr>
        <xdr:cNvPr id="0" name="image15.jpg" title="Изображение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71</xdr:row>
      <xdr:rowOff>247650</xdr:rowOff>
    </xdr:from>
    <xdr:ext cx="809625" cy="857250"/>
    <xdr:pic>
      <xdr:nvPicPr>
        <xdr:cNvPr id="0" name="image31.jpg" title="Изображение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103</xdr:row>
      <xdr:rowOff>95250</xdr:rowOff>
    </xdr:from>
    <xdr:ext cx="904875" cy="1200150"/>
    <xdr:pic>
      <xdr:nvPicPr>
        <xdr:cNvPr id="0" name="image35.png" title="Изображение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104</xdr:row>
      <xdr:rowOff>28575</xdr:rowOff>
    </xdr:from>
    <xdr:ext cx="895350" cy="1238250"/>
    <xdr:pic>
      <xdr:nvPicPr>
        <xdr:cNvPr id="0" name="image17.png" title="Изображение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109</xdr:row>
      <xdr:rowOff>47625</xdr:rowOff>
    </xdr:from>
    <xdr:ext cx="923925" cy="1285875"/>
    <xdr:pic>
      <xdr:nvPicPr>
        <xdr:cNvPr id="0" name="image28.png" title="Изображение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108</xdr:row>
      <xdr:rowOff>47625</xdr:rowOff>
    </xdr:from>
    <xdr:ext cx="933450" cy="1285875"/>
    <xdr:pic>
      <xdr:nvPicPr>
        <xdr:cNvPr id="0" name="image21.jpg" title="Изображение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115</xdr:row>
      <xdr:rowOff>9525</xdr:rowOff>
    </xdr:from>
    <xdr:ext cx="885825" cy="1285875"/>
    <xdr:pic>
      <xdr:nvPicPr>
        <xdr:cNvPr id="0" name="image22.png" title="Изображение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116</xdr:row>
      <xdr:rowOff>19050</xdr:rowOff>
    </xdr:from>
    <xdr:ext cx="914400" cy="1257300"/>
    <xdr:pic>
      <xdr:nvPicPr>
        <xdr:cNvPr id="0" name="image24.png" title="Изображение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110</xdr:row>
      <xdr:rowOff>257175</xdr:rowOff>
    </xdr:from>
    <xdr:ext cx="933450" cy="1352550"/>
    <xdr:pic>
      <xdr:nvPicPr>
        <xdr:cNvPr id="0" name="image43.png" title="Изображение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112</xdr:row>
      <xdr:rowOff>28575</xdr:rowOff>
    </xdr:from>
    <xdr:ext cx="914400" cy="1238250"/>
    <xdr:pic>
      <xdr:nvPicPr>
        <xdr:cNvPr id="0" name="image32.png" title="Изображение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147</xdr:row>
      <xdr:rowOff>114300</xdr:rowOff>
    </xdr:from>
    <xdr:ext cx="819150" cy="1152525"/>
    <xdr:pic>
      <xdr:nvPicPr>
        <xdr:cNvPr id="0" name="image27.png" title="Изображение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149</xdr:row>
      <xdr:rowOff>161925</xdr:rowOff>
    </xdr:from>
    <xdr:ext cx="800100" cy="857250"/>
    <xdr:pic>
      <xdr:nvPicPr>
        <xdr:cNvPr id="0" name="image67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151</xdr:row>
      <xdr:rowOff>95250</xdr:rowOff>
    </xdr:from>
    <xdr:ext cx="714375" cy="1133475"/>
    <xdr:pic>
      <xdr:nvPicPr>
        <xdr:cNvPr id="0" name="image30.png" title="Изображение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0</xdr:row>
      <xdr:rowOff>57150</xdr:rowOff>
    </xdr:from>
    <xdr:ext cx="1047750" cy="647700"/>
    <xdr:pic>
      <xdr:nvPicPr>
        <xdr:cNvPr id="0" name="image38.png" title="Изображение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120</xdr:row>
      <xdr:rowOff>85725</xdr:rowOff>
    </xdr:from>
    <xdr:ext cx="1219200" cy="1209675"/>
    <xdr:pic>
      <xdr:nvPicPr>
        <xdr:cNvPr id="0" name="image80.png" title="Изображение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119</xdr:row>
      <xdr:rowOff>57150</xdr:rowOff>
    </xdr:from>
    <xdr:ext cx="1219200" cy="1171575"/>
    <xdr:pic>
      <xdr:nvPicPr>
        <xdr:cNvPr id="0" name="image29.png" title="Изображение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118</xdr:row>
      <xdr:rowOff>66675</xdr:rowOff>
    </xdr:from>
    <xdr:ext cx="933450" cy="1247775"/>
    <xdr:pic>
      <xdr:nvPicPr>
        <xdr:cNvPr id="0" name="image36.png" title="Изображение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44</xdr:row>
      <xdr:rowOff>57150</xdr:rowOff>
    </xdr:from>
    <xdr:ext cx="933450" cy="1019175"/>
    <xdr:pic>
      <xdr:nvPicPr>
        <xdr:cNvPr id="0" name="image37.png" title="Изображение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45</xdr:row>
      <xdr:rowOff>76200</xdr:rowOff>
    </xdr:from>
    <xdr:ext cx="923925" cy="990600"/>
    <xdr:pic>
      <xdr:nvPicPr>
        <xdr:cNvPr id="0" name="image55.png" title="Изображение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46</xdr:row>
      <xdr:rowOff>95250</xdr:rowOff>
    </xdr:from>
    <xdr:ext cx="923925" cy="1000125"/>
    <xdr:pic>
      <xdr:nvPicPr>
        <xdr:cNvPr id="0" name="image61.png" title="Изображение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47</xdr:row>
      <xdr:rowOff>66675</xdr:rowOff>
    </xdr:from>
    <xdr:ext cx="923925" cy="990600"/>
    <xdr:pic>
      <xdr:nvPicPr>
        <xdr:cNvPr id="0" name="image49.png" title="Изображение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48</xdr:row>
      <xdr:rowOff>66675</xdr:rowOff>
    </xdr:from>
    <xdr:ext cx="923925" cy="1019175"/>
    <xdr:pic>
      <xdr:nvPicPr>
        <xdr:cNvPr id="0" name="image39.png" title="Изображение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49</xdr:row>
      <xdr:rowOff>85725</xdr:rowOff>
    </xdr:from>
    <xdr:ext cx="933450" cy="1000125"/>
    <xdr:pic>
      <xdr:nvPicPr>
        <xdr:cNvPr id="0" name="image51.png" title="Изображение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50</xdr:row>
      <xdr:rowOff>85725</xdr:rowOff>
    </xdr:from>
    <xdr:ext cx="904875" cy="981075"/>
    <xdr:pic>
      <xdr:nvPicPr>
        <xdr:cNvPr id="0" name="image47.png" title="Изображение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51</xdr:row>
      <xdr:rowOff>85725</xdr:rowOff>
    </xdr:from>
    <xdr:ext cx="914400" cy="962025"/>
    <xdr:pic>
      <xdr:nvPicPr>
        <xdr:cNvPr id="0" name="image40.png" title="Изображение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52</xdr:row>
      <xdr:rowOff>57150</xdr:rowOff>
    </xdr:from>
    <xdr:ext cx="904875" cy="962025"/>
    <xdr:pic>
      <xdr:nvPicPr>
        <xdr:cNvPr id="0" name="image44.png" title="Изображение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57</xdr:row>
      <xdr:rowOff>104775</xdr:rowOff>
    </xdr:from>
    <xdr:ext cx="790575" cy="1057275"/>
    <xdr:pic>
      <xdr:nvPicPr>
        <xdr:cNvPr id="0" name="image50.png" title="Изображение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58</xdr:row>
      <xdr:rowOff>47625</xdr:rowOff>
    </xdr:from>
    <xdr:ext cx="790575" cy="1028700"/>
    <xdr:pic>
      <xdr:nvPicPr>
        <xdr:cNvPr id="0" name="image48.png" title="Изображение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59</xdr:row>
      <xdr:rowOff>171450</xdr:rowOff>
    </xdr:from>
    <xdr:ext cx="790575" cy="1057275"/>
    <xdr:pic>
      <xdr:nvPicPr>
        <xdr:cNvPr id="0" name="image53.png" title="Изображение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59</xdr:row>
      <xdr:rowOff>76200</xdr:rowOff>
    </xdr:from>
    <xdr:ext cx="819150" cy="1152525"/>
    <xdr:pic>
      <xdr:nvPicPr>
        <xdr:cNvPr id="0" name="image56.png" title="Изображение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41</xdr:row>
      <xdr:rowOff>66675</xdr:rowOff>
    </xdr:from>
    <xdr:ext cx="981075" cy="1114425"/>
    <xdr:pic>
      <xdr:nvPicPr>
        <xdr:cNvPr id="0" name="image68.png" title="Изображение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42</xdr:row>
      <xdr:rowOff>38100</xdr:rowOff>
    </xdr:from>
    <xdr:ext cx="981075" cy="1057275"/>
    <xdr:pic>
      <xdr:nvPicPr>
        <xdr:cNvPr id="0" name="image59.png" title="Изображение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43</xdr:row>
      <xdr:rowOff>95250</xdr:rowOff>
    </xdr:from>
    <xdr:ext cx="981075" cy="1057275"/>
    <xdr:pic>
      <xdr:nvPicPr>
        <xdr:cNvPr id="0" name="image57.png" title="Изображение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1352550</xdr:colOff>
      <xdr:row>143</xdr:row>
      <xdr:rowOff>38100</xdr:rowOff>
    </xdr:from>
    <xdr:ext cx="1562100" cy="1533525"/>
    <xdr:pic>
      <xdr:nvPicPr>
        <xdr:cNvPr id="0" name="image60.png" title="Изображение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122</xdr:row>
      <xdr:rowOff>76200</xdr:rowOff>
    </xdr:from>
    <xdr:ext cx="1276350" cy="1257300"/>
    <xdr:pic>
      <xdr:nvPicPr>
        <xdr:cNvPr id="0" name="image46.png" title="Изображение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123</xdr:row>
      <xdr:rowOff>57150</xdr:rowOff>
    </xdr:from>
    <xdr:ext cx="1276350" cy="1285875"/>
    <xdr:pic>
      <xdr:nvPicPr>
        <xdr:cNvPr id="0" name="image42.png" title="Изображение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124</xdr:row>
      <xdr:rowOff>38100</xdr:rowOff>
    </xdr:from>
    <xdr:ext cx="1276350" cy="1285875"/>
    <xdr:pic>
      <xdr:nvPicPr>
        <xdr:cNvPr id="0" name="image63.png" title="Изображение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12</xdr:row>
      <xdr:rowOff>66675</xdr:rowOff>
    </xdr:from>
    <xdr:ext cx="914400" cy="962025"/>
    <xdr:pic>
      <xdr:nvPicPr>
        <xdr:cNvPr id="0" name="image52.jpg" title="Изображение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105</xdr:row>
      <xdr:rowOff>57150</xdr:rowOff>
    </xdr:from>
    <xdr:ext cx="904875" cy="1257300"/>
    <xdr:pic>
      <xdr:nvPicPr>
        <xdr:cNvPr id="0" name="image45.png" title="Изображение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106</xdr:row>
      <xdr:rowOff>66675</xdr:rowOff>
    </xdr:from>
    <xdr:ext cx="904875" cy="1285875"/>
    <xdr:pic>
      <xdr:nvPicPr>
        <xdr:cNvPr id="0" name="image74.png" title="Изображение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14</xdr:row>
      <xdr:rowOff>57150</xdr:rowOff>
    </xdr:from>
    <xdr:ext cx="809625" cy="1209675"/>
    <xdr:pic>
      <xdr:nvPicPr>
        <xdr:cNvPr id="0" name="image64.png" title="Изображение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131</xdr:row>
      <xdr:rowOff>95250</xdr:rowOff>
    </xdr:from>
    <xdr:ext cx="1190625" cy="1200150"/>
    <xdr:pic>
      <xdr:nvPicPr>
        <xdr:cNvPr id="0" name="image71.png" title="Изображение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132</xdr:row>
      <xdr:rowOff>1409700</xdr:rowOff>
    </xdr:from>
    <xdr:ext cx="1381125" cy="1485900"/>
    <xdr:pic>
      <xdr:nvPicPr>
        <xdr:cNvPr id="0" name="image54.jpg" title="Изображение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9</xdr:row>
      <xdr:rowOff>85725</xdr:rowOff>
    </xdr:from>
    <xdr:ext cx="1047750" cy="1028700"/>
    <xdr:pic>
      <xdr:nvPicPr>
        <xdr:cNvPr id="0" name="image58.png" title="Изображение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8</xdr:row>
      <xdr:rowOff>66675</xdr:rowOff>
    </xdr:from>
    <xdr:ext cx="904875" cy="1000125"/>
    <xdr:pic>
      <xdr:nvPicPr>
        <xdr:cNvPr id="0" name="image65.png" title="Изображение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847725" cy="1295400"/>
    <xdr:pic>
      <xdr:nvPicPr>
        <xdr:cNvPr id="0" name="image72.pn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838200" cy="1295400"/>
    <xdr:pic>
      <xdr:nvPicPr>
        <xdr:cNvPr id="0" name="image62.pn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895350" cy="1352550"/>
    <xdr:pic>
      <xdr:nvPicPr>
        <xdr:cNvPr id="0" name="image66.pn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00150" cy="1276350"/>
    <xdr:pic>
      <xdr:nvPicPr>
        <xdr:cNvPr id="0" name="image78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295400" cy="1295400"/>
    <xdr:pic>
      <xdr:nvPicPr>
        <xdr:cNvPr id="0" name="image73.pn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514475" cy="1514475"/>
    <xdr:pic>
      <xdr:nvPicPr>
        <xdr:cNvPr id="0" name="image76.pn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238250" cy="1362075"/>
    <xdr:pic>
      <xdr:nvPicPr>
        <xdr:cNvPr id="0" name="image79.pn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1266825" cy="1390650"/>
    <xdr:pic>
      <xdr:nvPicPr>
        <xdr:cNvPr id="0" name="image92.pn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1419225" cy="1562100"/>
    <xdr:pic>
      <xdr:nvPicPr>
        <xdr:cNvPr id="0" name="image99.pn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923925" cy="1304925"/>
    <xdr:pic>
      <xdr:nvPicPr>
        <xdr:cNvPr id="0" name="image101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923925" cy="1304925"/>
    <xdr:pic>
      <xdr:nvPicPr>
        <xdr:cNvPr id="0" name="image70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62</xdr:row>
      <xdr:rowOff>0</xdr:rowOff>
    </xdr:from>
    <xdr:ext cx="923925" cy="1304925"/>
    <xdr:pic>
      <xdr:nvPicPr>
        <xdr:cNvPr id="0" name="image69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162050" cy="1304925"/>
    <xdr:pic>
      <xdr:nvPicPr>
        <xdr:cNvPr id="0" name="image77.pn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371600" cy="1371600"/>
    <xdr:pic>
      <xdr:nvPicPr>
        <xdr:cNvPr id="0" name="image81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381125" cy="1381125"/>
    <xdr:pic>
      <xdr:nvPicPr>
        <xdr:cNvPr id="0" name="image86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73</xdr:row>
      <xdr:rowOff>0</xdr:rowOff>
    </xdr:from>
    <xdr:ext cx="1381125" cy="1381125"/>
    <xdr:pic>
      <xdr:nvPicPr>
        <xdr:cNvPr id="0" name="image94.pn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74</xdr:row>
      <xdr:rowOff>0</xdr:rowOff>
    </xdr:from>
    <xdr:ext cx="1381125" cy="1381125"/>
    <xdr:pic>
      <xdr:nvPicPr>
        <xdr:cNvPr id="0" name="image87.pn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75</xdr:row>
      <xdr:rowOff>0</xdr:rowOff>
    </xdr:from>
    <xdr:ext cx="1381125" cy="1381125"/>
    <xdr:pic>
      <xdr:nvPicPr>
        <xdr:cNvPr id="0" name="image88.pn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76</xdr:row>
      <xdr:rowOff>0</xdr:rowOff>
    </xdr:from>
    <xdr:ext cx="1381125" cy="1381125"/>
    <xdr:pic>
      <xdr:nvPicPr>
        <xdr:cNvPr id="0" name="image91.pn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77</xdr:row>
      <xdr:rowOff>0</xdr:rowOff>
    </xdr:from>
    <xdr:ext cx="1381125" cy="1381125"/>
    <xdr:pic>
      <xdr:nvPicPr>
        <xdr:cNvPr id="0" name="image90.pn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78</xdr:row>
      <xdr:rowOff>0</xdr:rowOff>
    </xdr:from>
    <xdr:ext cx="1381125" cy="1381125"/>
    <xdr:pic>
      <xdr:nvPicPr>
        <xdr:cNvPr id="0" name="image93.pn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79</xdr:row>
      <xdr:rowOff>0</xdr:rowOff>
    </xdr:from>
    <xdr:ext cx="1381125" cy="1381125"/>
    <xdr:pic>
      <xdr:nvPicPr>
        <xdr:cNvPr id="0" name="image75.pn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80</xdr:row>
      <xdr:rowOff>0</xdr:rowOff>
    </xdr:from>
    <xdr:ext cx="1381125" cy="1381125"/>
    <xdr:pic>
      <xdr:nvPicPr>
        <xdr:cNvPr id="0" name="image96.pn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82</xdr:row>
      <xdr:rowOff>0</xdr:rowOff>
    </xdr:from>
    <xdr:ext cx="1381125" cy="1381125"/>
    <xdr:pic>
      <xdr:nvPicPr>
        <xdr:cNvPr id="0" name="image95.pn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1381125" cy="1381125"/>
    <xdr:pic>
      <xdr:nvPicPr>
        <xdr:cNvPr id="0" name="image106.pn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84</xdr:row>
      <xdr:rowOff>0</xdr:rowOff>
    </xdr:from>
    <xdr:ext cx="1381125" cy="1381125"/>
    <xdr:pic>
      <xdr:nvPicPr>
        <xdr:cNvPr id="0" name="image85.pn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86</xdr:row>
      <xdr:rowOff>0</xdr:rowOff>
    </xdr:from>
    <xdr:ext cx="1381125" cy="1381125"/>
    <xdr:pic>
      <xdr:nvPicPr>
        <xdr:cNvPr id="0" name="image89.pn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87</xdr:row>
      <xdr:rowOff>0</xdr:rowOff>
    </xdr:from>
    <xdr:ext cx="1381125" cy="1381125"/>
    <xdr:pic>
      <xdr:nvPicPr>
        <xdr:cNvPr id="0" name="image122.pn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88</xdr:row>
      <xdr:rowOff>0</xdr:rowOff>
    </xdr:from>
    <xdr:ext cx="1381125" cy="1381125"/>
    <xdr:pic>
      <xdr:nvPicPr>
        <xdr:cNvPr id="0" name="image82.pn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90</xdr:row>
      <xdr:rowOff>0</xdr:rowOff>
    </xdr:from>
    <xdr:ext cx="1000125" cy="1381125"/>
    <xdr:pic>
      <xdr:nvPicPr>
        <xdr:cNvPr id="0" name="image83.pn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91</xdr:row>
      <xdr:rowOff>0</xdr:rowOff>
    </xdr:from>
    <xdr:ext cx="1000125" cy="1381125"/>
    <xdr:pic>
      <xdr:nvPicPr>
        <xdr:cNvPr id="0" name="image84.pn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92</xdr:row>
      <xdr:rowOff>0</xdr:rowOff>
    </xdr:from>
    <xdr:ext cx="1000125" cy="1381125"/>
    <xdr:pic>
      <xdr:nvPicPr>
        <xdr:cNvPr id="0" name="image121.pn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94</xdr:row>
      <xdr:rowOff>0</xdr:rowOff>
    </xdr:from>
    <xdr:ext cx="1304925" cy="1304925"/>
    <xdr:pic>
      <xdr:nvPicPr>
        <xdr:cNvPr id="0" name="image98.pn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95</xdr:row>
      <xdr:rowOff>0</xdr:rowOff>
    </xdr:from>
    <xdr:ext cx="1295400" cy="1295400"/>
    <xdr:pic>
      <xdr:nvPicPr>
        <xdr:cNvPr id="0" name="image100.pn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96</xdr:row>
      <xdr:rowOff>0</xdr:rowOff>
    </xdr:from>
    <xdr:ext cx="1371600" cy="1371600"/>
    <xdr:pic>
      <xdr:nvPicPr>
        <xdr:cNvPr id="0" name="image97.pn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98</xdr:row>
      <xdr:rowOff>0</xdr:rowOff>
    </xdr:from>
    <xdr:ext cx="1381125" cy="1381125"/>
    <xdr:pic>
      <xdr:nvPicPr>
        <xdr:cNvPr id="0" name="image102.pn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99</xdr:row>
      <xdr:rowOff>0</xdr:rowOff>
    </xdr:from>
    <xdr:ext cx="1381125" cy="1381125"/>
    <xdr:pic>
      <xdr:nvPicPr>
        <xdr:cNvPr id="0" name="image120.pn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100</xdr:row>
      <xdr:rowOff>0</xdr:rowOff>
    </xdr:from>
    <xdr:ext cx="1381125" cy="1381125"/>
    <xdr:pic>
      <xdr:nvPicPr>
        <xdr:cNvPr id="0" name="image111.pn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101</xdr:row>
      <xdr:rowOff>0</xdr:rowOff>
    </xdr:from>
    <xdr:ext cx="1381125" cy="1381125"/>
    <xdr:pic>
      <xdr:nvPicPr>
        <xdr:cNvPr id="0" name="image107.pn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113</xdr:row>
      <xdr:rowOff>0</xdr:rowOff>
    </xdr:from>
    <xdr:ext cx="1019175" cy="1381125"/>
    <xdr:pic>
      <xdr:nvPicPr>
        <xdr:cNvPr id="0" name="image124.pn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126</xdr:row>
      <xdr:rowOff>0</xdr:rowOff>
    </xdr:from>
    <xdr:ext cx="1485900" cy="1485900"/>
    <xdr:pic>
      <xdr:nvPicPr>
        <xdr:cNvPr id="0" name="image109.pn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127</xdr:row>
      <xdr:rowOff>0</xdr:rowOff>
    </xdr:from>
    <xdr:ext cx="1495425" cy="1495425"/>
    <xdr:pic>
      <xdr:nvPicPr>
        <xdr:cNvPr id="0" name="image103.pn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128</xdr:row>
      <xdr:rowOff>0</xdr:rowOff>
    </xdr:from>
    <xdr:ext cx="1466850" cy="1466850"/>
    <xdr:pic>
      <xdr:nvPicPr>
        <xdr:cNvPr id="0" name="image126.pn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129</xdr:row>
      <xdr:rowOff>0</xdr:rowOff>
    </xdr:from>
    <xdr:ext cx="1466850" cy="1466850"/>
    <xdr:pic>
      <xdr:nvPicPr>
        <xdr:cNvPr id="0" name="image105.pn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132</xdr:row>
      <xdr:rowOff>0</xdr:rowOff>
    </xdr:from>
    <xdr:ext cx="1419225" cy="1419225"/>
    <xdr:pic>
      <xdr:nvPicPr>
        <xdr:cNvPr id="0" name="image104.jp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134</xdr:row>
      <xdr:rowOff>0</xdr:rowOff>
    </xdr:from>
    <xdr:ext cx="1419225" cy="1419225"/>
    <xdr:pic>
      <xdr:nvPicPr>
        <xdr:cNvPr id="0" name="image123.jp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135</xdr:row>
      <xdr:rowOff>0</xdr:rowOff>
    </xdr:from>
    <xdr:ext cx="1514475" cy="1514475"/>
    <xdr:pic>
      <xdr:nvPicPr>
        <xdr:cNvPr id="0" name="image108.jp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136</xdr:row>
      <xdr:rowOff>0</xdr:rowOff>
    </xdr:from>
    <xdr:ext cx="1514475" cy="1514475"/>
    <xdr:pic>
      <xdr:nvPicPr>
        <xdr:cNvPr id="0" name="image110.jp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137</xdr:row>
      <xdr:rowOff>0</xdr:rowOff>
    </xdr:from>
    <xdr:ext cx="1514475" cy="1514475"/>
    <xdr:pic>
      <xdr:nvPicPr>
        <xdr:cNvPr id="0" name="image112.jp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138</xdr:row>
      <xdr:rowOff>0</xdr:rowOff>
    </xdr:from>
    <xdr:ext cx="1514475" cy="1514475"/>
    <xdr:pic>
      <xdr:nvPicPr>
        <xdr:cNvPr id="0" name="image114.jp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139</xdr:row>
      <xdr:rowOff>0</xdr:rowOff>
    </xdr:from>
    <xdr:ext cx="1419225" cy="1419225"/>
    <xdr:pic>
      <xdr:nvPicPr>
        <xdr:cNvPr id="0" name="image113.jp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140</xdr:row>
      <xdr:rowOff>0</xdr:rowOff>
    </xdr:from>
    <xdr:ext cx="1419225" cy="1419225"/>
    <xdr:pic>
      <xdr:nvPicPr>
        <xdr:cNvPr id="0" name="image115.jp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141</xdr:row>
      <xdr:rowOff>0</xdr:rowOff>
    </xdr:from>
    <xdr:ext cx="1419225" cy="1419225"/>
    <xdr:pic>
      <xdr:nvPicPr>
        <xdr:cNvPr id="0" name="image117.jp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144</xdr:row>
      <xdr:rowOff>0</xdr:rowOff>
    </xdr:from>
    <xdr:ext cx="1514475" cy="1514475"/>
    <xdr:pic>
      <xdr:nvPicPr>
        <xdr:cNvPr id="0" name="image116.pn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145</xdr:row>
      <xdr:rowOff>0</xdr:rowOff>
    </xdr:from>
    <xdr:ext cx="1514475" cy="1552575"/>
    <xdr:pic>
      <xdr:nvPicPr>
        <xdr:cNvPr id="0" name="image125.pn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1104900" cy="1362075"/>
    <xdr:pic>
      <xdr:nvPicPr>
        <xdr:cNvPr id="0" name="image119.pn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150</xdr:row>
      <xdr:rowOff>0</xdr:rowOff>
    </xdr:from>
    <xdr:ext cx="1085850" cy="1266825"/>
    <xdr:pic>
      <xdr:nvPicPr>
        <xdr:cNvPr id="0" name="image118.pn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andaumnikov.ru/product/kotomark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0.14"/>
    <col customWidth="1" min="2" max="2" width="20.29"/>
    <col customWidth="1" min="3" max="3" width="22.71"/>
    <col customWidth="1" min="4" max="4" width="19.86"/>
    <col customWidth="1" min="5" max="5" width="37.29"/>
    <col customWidth="1" min="6" max="7" width="13.14"/>
    <col customWidth="1" min="8" max="8" width="13.29"/>
    <col customWidth="1" min="9" max="9" width="13.0"/>
    <col customWidth="1" min="10" max="10" width="10.43"/>
    <col customWidth="1" min="11" max="12" width="11.0"/>
    <col customWidth="1" min="13" max="13" width="4.43"/>
    <col customWidth="1" min="14" max="14" width="12.86"/>
    <col customWidth="1" min="15" max="15" width="21.0"/>
    <col customWidth="1" min="16" max="16" width="9.14"/>
    <col customWidth="1" min="17" max="17" width="10.0"/>
    <col customWidth="1" min="18" max="18" width="3.86"/>
    <col customWidth="1" min="19" max="19" width="26.71"/>
    <col customWidth="1" min="20" max="20" width="18.14"/>
    <col customWidth="1" min="22" max="22" width="12.43"/>
    <col customWidth="1" min="23" max="23" width="11.43"/>
  </cols>
  <sheetData>
    <row r="1" ht="26.25" customHeight="1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4"/>
      <c r="M1" s="5"/>
      <c r="N1" s="6" t="s">
        <v>1</v>
      </c>
      <c r="O1" s="7"/>
      <c r="P1" s="7"/>
      <c r="Q1" s="8"/>
      <c r="R1" s="9"/>
    </row>
    <row r="2" ht="25.5" customHeight="1">
      <c r="A2" s="10"/>
      <c r="L2" s="11"/>
      <c r="M2" s="12"/>
      <c r="N2" s="13" t="s">
        <v>2</v>
      </c>
      <c r="O2" s="14" t="s">
        <v>3</v>
      </c>
      <c r="P2" s="14" t="s">
        <v>4</v>
      </c>
      <c r="Q2" s="14" t="s">
        <v>5</v>
      </c>
    </row>
    <row r="3" ht="9.75" customHeight="1">
      <c r="A3" s="10"/>
      <c r="L3" s="11"/>
      <c r="M3" s="12"/>
      <c r="N3" s="15"/>
      <c r="O3" s="16"/>
      <c r="P3" s="16"/>
      <c r="Q3" s="16"/>
    </row>
    <row r="4" ht="60.0" customHeight="1">
      <c r="A4" s="17" t="s">
        <v>6</v>
      </c>
      <c r="B4" s="17" t="s">
        <v>7</v>
      </c>
      <c r="C4" s="17" t="s">
        <v>8</v>
      </c>
      <c r="D4" s="17" t="s">
        <v>9</v>
      </c>
      <c r="E4" s="18" t="s">
        <v>10</v>
      </c>
      <c r="F4" s="19" t="s">
        <v>11</v>
      </c>
      <c r="G4" s="20" t="s">
        <v>12</v>
      </c>
      <c r="H4" s="21" t="s">
        <v>13</v>
      </c>
      <c r="I4" s="22" t="s">
        <v>14</v>
      </c>
      <c r="J4" s="23" t="s">
        <v>15</v>
      </c>
      <c r="K4" s="24" t="s">
        <v>16</v>
      </c>
      <c r="L4" s="25" t="s">
        <v>17</v>
      </c>
      <c r="M4" s="26"/>
      <c r="N4" s="27">
        <f t="shared" ref="N4:O4" si="1">SUM(J6:J152)</f>
        <v>0</v>
      </c>
      <c r="O4" s="28">
        <f t="shared" si="1"/>
        <v>0</v>
      </c>
      <c r="P4" s="29">
        <f>IF(O4&gt;=100000,0.45,IF(O4&gt;=50000,0.4,IF(O4&lt;50000,0.35,)))</f>
        <v>0.35</v>
      </c>
      <c r="Q4" s="28">
        <f>O4*(1-P4)</f>
        <v>0</v>
      </c>
    </row>
    <row r="5" ht="22.5" customHeight="1">
      <c r="A5" s="30" t="s">
        <v>18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31"/>
      <c r="N5" s="31"/>
      <c r="O5" s="32"/>
      <c r="P5" s="32"/>
      <c r="Q5" s="32"/>
      <c r="R5" s="32"/>
      <c r="S5" s="32"/>
      <c r="T5" s="32"/>
      <c r="U5" s="33"/>
      <c r="V5" s="33"/>
      <c r="W5" s="33"/>
    </row>
    <row r="6" ht="92.25" customHeight="1">
      <c r="A6" s="34" t="s">
        <v>19</v>
      </c>
      <c r="B6" s="35">
        <v>4.603720397557E12</v>
      </c>
      <c r="C6" s="36"/>
      <c r="D6" s="37" t="s">
        <v>20</v>
      </c>
      <c r="E6" s="38" t="s">
        <v>21</v>
      </c>
      <c r="F6" s="39">
        <v>790.0</v>
      </c>
      <c r="G6" s="40">
        <f t="shared" ref="G6:G13" si="2">F6*65%</f>
        <v>513.5</v>
      </c>
      <c r="H6" s="41">
        <f t="shared" ref="H6:H13" si="3">F6*60%</f>
        <v>474</v>
      </c>
      <c r="I6" s="42">
        <f t="shared" ref="I6:I13" si="4">F6*55%</f>
        <v>434.5</v>
      </c>
      <c r="J6" s="43"/>
      <c r="K6" s="44">
        <f t="shared" ref="K6:K13" si="5">J6*F6</f>
        <v>0</v>
      </c>
      <c r="L6" s="45">
        <f t="shared" ref="L6:L13" si="6">K6*(1-$P$4)</f>
        <v>0</v>
      </c>
      <c r="M6" s="46"/>
      <c r="N6" s="46"/>
      <c r="O6" s="47"/>
      <c r="P6" s="47"/>
      <c r="Q6" s="47"/>
      <c r="R6" s="47"/>
      <c r="S6" s="47"/>
      <c r="T6" s="47"/>
      <c r="U6" s="47"/>
      <c r="V6" s="48"/>
      <c r="W6" s="48"/>
    </row>
    <row r="7" ht="88.5" customHeight="1">
      <c r="A7" s="34" t="s">
        <v>22</v>
      </c>
      <c r="B7" s="49">
        <v>4.603720397571E12</v>
      </c>
      <c r="C7" s="36"/>
      <c r="D7" s="50" t="s">
        <v>23</v>
      </c>
      <c r="E7" s="38" t="s">
        <v>24</v>
      </c>
      <c r="F7" s="39">
        <v>790.0</v>
      </c>
      <c r="G7" s="40">
        <f t="shared" si="2"/>
        <v>513.5</v>
      </c>
      <c r="H7" s="41">
        <f t="shared" si="3"/>
        <v>474</v>
      </c>
      <c r="I7" s="42">
        <f t="shared" si="4"/>
        <v>434.5</v>
      </c>
      <c r="J7" s="43"/>
      <c r="K7" s="44">
        <f t="shared" si="5"/>
        <v>0</v>
      </c>
      <c r="L7" s="45">
        <f t="shared" si="6"/>
        <v>0</v>
      </c>
      <c r="M7" s="46"/>
      <c r="N7" s="46"/>
      <c r="O7" s="51"/>
      <c r="P7" s="51"/>
      <c r="Q7" s="52"/>
      <c r="R7" s="52"/>
      <c r="S7" s="52"/>
      <c r="T7" s="53"/>
      <c r="U7" s="54"/>
      <c r="V7" s="55"/>
      <c r="W7" s="55"/>
    </row>
    <row r="8" ht="88.5" customHeight="1">
      <c r="A8" s="56" t="s">
        <v>25</v>
      </c>
      <c r="B8" s="49">
        <v>4.603720397564E12</v>
      </c>
      <c r="C8" s="57"/>
      <c r="D8" s="58" t="s">
        <v>26</v>
      </c>
      <c r="E8" s="59" t="s">
        <v>27</v>
      </c>
      <c r="F8" s="39">
        <v>790.0</v>
      </c>
      <c r="G8" s="40">
        <f t="shared" si="2"/>
        <v>513.5</v>
      </c>
      <c r="H8" s="41">
        <f t="shared" si="3"/>
        <v>474</v>
      </c>
      <c r="I8" s="42">
        <f t="shared" si="4"/>
        <v>434.5</v>
      </c>
      <c r="J8" s="60"/>
      <c r="K8" s="44">
        <f t="shared" si="5"/>
        <v>0</v>
      </c>
      <c r="L8" s="45">
        <f t="shared" si="6"/>
        <v>0</v>
      </c>
      <c r="M8" s="46"/>
      <c r="N8" s="46"/>
      <c r="O8" s="51"/>
      <c r="P8" s="51"/>
      <c r="Q8" s="52"/>
      <c r="R8" s="52"/>
      <c r="S8" s="52"/>
      <c r="T8" s="53"/>
      <c r="U8" s="54"/>
      <c r="V8" s="55"/>
      <c r="W8" s="55"/>
    </row>
    <row r="9" ht="111.0" customHeight="1">
      <c r="A9" s="34" t="s">
        <v>28</v>
      </c>
      <c r="B9" s="61" t="s">
        <v>29</v>
      </c>
      <c r="C9" s="36"/>
      <c r="D9" s="50" t="s">
        <v>30</v>
      </c>
      <c r="E9" s="38" t="s">
        <v>31</v>
      </c>
      <c r="F9" s="39">
        <v>790.0</v>
      </c>
      <c r="G9" s="40">
        <f t="shared" si="2"/>
        <v>513.5</v>
      </c>
      <c r="H9" s="41">
        <f t="shared" si="3"/>
        <v>474</v>
      </c>
      <c r="I9" s="42">
        <f t="shared" si="4"/>
        <v>434.5</v>
      </c>
      <c r="J9" s="43"/>
      <c r="K9" s="44">
        <f t="shared" si="5"/>
        <v>0</v>
      </c>
      <c r="L9" s="45">
        <f t="shared" si="6"/>
        <v>0</v>
      </c>
      <c r="M9" s="46"/>
      <c r="N9" s="46"/>
      <c r="O9" s="51"/>
      <c r="P9" s="51"/>
      <c r="Q9" s="52"/>
      <c r="R9" s="52"/>
      <c r="S9" s="52"/>
      <c r="T9" s="53"/>
      <c r="U9" s="54"/>
      <c r="V9" s="55"/>
      <c r="W9" s="55"/>
    </row>
    <row r="10" ht="105.75" customHeight="1">
      <c r="A10" s="56" t="s">
        <v>32</v>
      </c>
      <c r="B10" s="62" t="s">
        <v>33</v>
      </c>
      <c r="C10" s="57"/>
      <c r="D10" s="58" t="s">
        <v>34</v>
      </c>
      <c r="E10" s="63" t="s">
        <v>35</v>
      </c>
      <c r="F10" s="39">
        <v>790.0</v>
      </c>
      <c r="G10" s="40">
        <f t="shared" si="2"/>
        <v>513.5</v>
      </c>
      <c r="H10" s="41">
        <f t="shared" si="3"/>
        <v>474</v>
      </c>
      <c r="I10" s="42">
        <f t="shared" si="4"/>
        <v>434.5</v>
      </c>
      <c r="J10" s="60"/>
      <c r="K10" s="44">
        <f t="shared" si="5"/>
        <v>0</v>
      </c>
      <c r="L10" s="45">
        <f t="shared" si="6"/>
        <v>0</v>
      </c>
      <c r="M10" s="46"/>
      <c r="N10" s="46"/>
      <c r="O10" s="51"/>
      <c r="P10" s="51"/>
      <c r="Q10" s="51"/>
      <c r="R10" s="51"/>
      <c r="S10" s="51"/>
      <c r="T10" s="64"/>
      <c r="U10" s="65"/>
      <c r="V10" s="66"/>
      <c r="W10" s="66"/>
    </row>
    <row r="11" ht="88.5" customHeight="1">
      <c r="A11" s="67" t="s">
        <v>36</v>
      </c>
      <c r="B11" s="49">
        <v>4.603720397588E12</v>
      </c>
      <c r="C11" s="36"/>
      <c r="D11" s="50" t="s">
        <v>37</v>
      </c>
      <c r="E11" s="38" t="s">
        <v>38</v>
      </c>
      <c r="F11" s="39">
        <v>790.0</v>
      </c>
      <c r="G11" s="40">
        <f t="shared" si="2"/>
        <v>513.5</v>
      </c>
      <c r="H11" s="41">
        <f t="shared" si="3"/>
        <v>474</v>
      </c>
      <c r="I11" s="42">
        <f t="shared" si="4"/>
        <v>434.5</v>
      </c>
      <c r="J11" s="43"/>
      <c r="K11" s="44">
        <f t="shared" si="5"/>
        <v>0</v>
      </c>
      <c r="L11" s="45">
        <f t="shared" si="6"/>
        <v>0</v>
      </c>
      <c r="M11" s="46"/>
      <c r="N11" s="46"/>
      <c r="O11" s="68"/>
      <c r="P11" s="68"/>
      <c r="Q11" s="68"/>
      <c r="R11" s="68"/>
      <c r="S11" s="68"/>
      <c r="T11" s="68"/>
      <c r="U11" s="69"/>
      <c r="V11" s="69"/>
      <c r="W11" s="69"/>
    </row>
    <row r="12" ht="87.0" customHeight="1">
      <c r="A12" s="56" t="s">
        <v>39</v>
      </c>
      <c r="B12" s="49">
        <v>4.623720501617E12</v>
      </c>
      <c r="C12" s="36"/>
      <c r="D12" s="50" t="s">
        <v>40</v>
      </c>
      <c r="E12" s="38" t="s">
        <v>41</v>
      </c>
      <c r="F12" s="39">
        <v>790.0</v>
      </c>
      <c r="G12" s="40">
        <f t="shared" si="2"/>
        <v>513.5</v>
      </c>
      <c r="H12" s="41">
        <f t="shared" si="3"/>
        <v>474</v>
      </c>
      <c r="I12" s="42">
        <f t="shared" si="4"/>
        <v>434.5</v>
      </c>
      <c r="J12" s="43"/>
      <c r="K12" s="44">
        <f t="shared" si="5"/>
        <v>0</v>
      </c>
      <c r="L12" s="45">
        <f t="shared" si="6"/>
        <v>0</v>
      </c>
      <c r="M12" s="46"/>
      <c r="N12" s="46"/>
      <c r="O12" s="68"/>
      <c r="P12" s="68"/>
      <c r="Q12" s="68"/>
      <c r="R12" s="68"/>
      <c r="S12" s="68"/>
      <c r="T12" s="68"/>
      <c r="U12" s="33"/>
      <c r="V12" s="33"/>
      <c r="W12" s="33"/>
    </row>
    <row r="13" ht="84.75" customHeight="1">
      <c r="A13" s="70" t="s">
        <v>42</v>
      </c>
      <c r="B13" s="71">
        <v>4.6037272492E12</v>
      </c>
      <c r="C13" s="72"/>
      <c r="D13" s="73" t="s">
        <v>43</v>
      </c>
      <c r="E13" s="38" t="s">
        <v>44</v>
      </c>
      <c r="F13" s="39">
        <v>790.0</v>
      </c>
      <c r="G13" s="40">
        <f t="shared" si="2"/>
        <v>513.5</v>
      </c>
      <c r="H13" s="41">
        <f t="shared" si="3"/>
        <v>474</v>
      </c>
      <c r="I13" s="42">
        <f t="shared" si="4"/>
        <v>434.5</v>
      </c>
      <c r="J13" s="43"/>
      <c r="K13" s="44">
        <f t="shared" si="5"/>
        <v>0</v>
      </c>
      <c r="L13" s="45">
        <f t="shared" si="6"/>
        <v>0</v>
      </c>
      <c r="M13" s="74"/>
      <c r="N13" s="74"/>
      <c r="O13" s="68"/>
      <c r="P13" s="68"/>
      <c r="Q13" s="68"/>
      <c r="R13" s="68"/>
      <c r="S13" s="68"/>
      <c r="T13" s="68"/>
      <c r="U13" s="33"/>
      <c r="V13" s="33"/>
      <c r="W13" s="33"/>
    </row>
    <row r="14" ht="22.5" customHeight="1">
      <c r="A14" s="30" t="s">
        <v>45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74"/>
      <c r="N14" s="74"/>
      <c r="O14" s="68"/>
      <c r="P14" s="68"/>
      <c r="Q14" s="68"/>
      <c r="R14" s="68"/>
      <c r="S14" s="68"/>
      <c r="T14" s="68"/>
      <c r="U14" s="33"/>
      <c r="V14" s="33"/>
      <c r="W14" s="33"/>
    </row>
    <row r="15" ht="102.75" customHeight="1">
      <c r="A15" s="34" t="s">
        <v>46</v>
      </c>
      <c r="B15" s="35">
        <v>4.673726886102E12</v>
      </c>
      <c r="C15" s="75"/>
      <c r="D15" s="76" t="s">
        <v>47</v>
      </c>
      <c r="E15" s="59" t="s">
        <v>48</v>
      </c>
      <c r="F15" s="39">
        <v>1190.0</v>
      </c>
      <c r="G15" s="40">
        <f t="shared" ref="G15:G30" si="7">F15*65%</f>
        <v>773.5</v>
      </c>
      <c r="H15" s="41">
        <f t="shared" ref="H15:H30" si="8">F15*60%</f>
        <v>714</v>
      </c>
      <c r="I15" s="42">
        <f t="shared" ref="I15:I30" si="9">F15*55%</f>
        <v>654.5</v>
      </c>
      <c r="J15" s="60"/>
      <c r="K15" s="44">
        <f t="shared" ref="K15:K30" si="10">J15*F15</f>
        <v>0</v>
      </c>
      <c r="L15" s="45">
        <f t="shared" ref="L15:L30" si="11">K15*(1-$P$4)</f>
        <v>0</v>
      </c>
      <c r="M15" s="74"/>
      <c r="N15" s="74"/>
      <c r="O15" s="68"/>
      <c r="P15" s="68"/>
      <c r="Q15" s="68"/>
      <c r="R15" s="68"/>
      <c r="S15" s="68"/>
      <c r="T15" s="68"/>
      <c r="U15" s="69"/>
      <c r="V15" s="69"/>
      <c r="W15" s="69"/>
    </row>
    <row r="16" ht="102.75" customHeight="1">
      <c r="A16" s="56" t="s">
        <v>49</v>
      </c>
      <c r="B16" s="49">
        <v>4.603720397595E12</v>
      </c>
      <c r="C16" s="77"/>
      <c r="D16" s="50" t="s">
        <v>50</v>
      </c>
      <c r="E16" s="38" t="s">
        <v>51</v>
      </c>
      <c r="F16" s="39">
        <v>1190.0</v>
      </c>
      <c r="G16" s="40">
        <f t="shared" si="7"/>
        <v>773.5</v>
      </c>
      <c r="H16" s="41">
        <f t="shared" si="8"/>
        <v>714</v>
      </c>
      <c r="I16" s="42">
        <f t="shared" si="9"/>
        <v>654.5</v>
      </c>
      <c r="J16" s="43"/>
      <c r="K16" s="44">
        <f t="shared" si="10"/>
        <v>0</v>
      </c>
      <c r="L16" s="45">
        <f t="shared" si="11"/>
        <v>0</v>
      </c>
      <c r="M16" s="74"/>
      <c r="N16" s="74"/>
      <c r="O16" s="68"/>
      <c r="P16" s="68"/>
      <c r="Q16" s="68"/>
      <c r="R16" s="68"/>
      <c r="S16" s="68"/>
      <c r="T16" s="68"/>
      <c r="U16" s="69"/>
      <c r="V16" s="69"/>
      <c r="W16" s="69"/>
    </row>
    <row r="17" ht="103.5" customHeight="1">
      <c r="A17" s="56" t="s">
        <v>52</v>
      </c>
      <c r="B17" s="78">
        <v>4.623721618116E12</v>
      </c>
      <c r="C17" s="79"/>
      <c r="D17" s="58" t="s">
        <v>53</v>
      </c>
      <c r="E17" s="59" t="s">
        <v>54</v>
      </c>
      <c r="F17" s="39">
        <v>1190.0</v>
      </c>
      <c r="G17" s="40">
        <f t="shared" si="7"/>
        <v>773.5</v>
      </c>
      <c r="H17" s="41">
        <f t="shared" si="8"/>
        <v>714</v>
      </c>
      <c r="I17" s="42">
        <f t="shared" si="9"/>
        <v>654.5</v>
      </c>
      <c r="J17" s="60"/>
      <c r="K17" s="44">
        <f t="shared" si="10"/>
        <v>0</v>
      </c>
      <c r="L17" s="45">
        <f t="shared" si="11"/>
        <v>0</v>
      </c>
      <c r="M17" s="74"/>
      <c r="N17" s="74"/>
      <c r="O17" s="68"/>
      <c r="P17" s="68"/>
      <c r="Q17" s="68"/>
      <c r="R17" s="68"/>
      <c r="S17" s="68"/>
      <c r="T17" s="68"/>
      <c r="U17" s="69"/>
      <c r="V17" s="69"/>
      <c r="W17" s="69"/>
    </row>
    <row r="18" ht="105.0" customHeight="1">
      <c r="A18" s="56" t="s">
        <v>55</v>
      </c>
      <c r="B18" s="49">
        <v>4.623720802141E12</v>
      </c>
      <c r="C18" s="75"/>
      <c r="D18" s="58" t="s">
        <v>56</v>
      </c>
      <c r="E18" s="59" t="s">
        <v>57</v>
      </c>
      <c r="F18" s="39">
        <v>1190.0</v>
      </c>
      <c r="G18" s="40">
        <f t="shared" si="7"/>
        <v>773.5</v>
      </c>
      <c r="H18" s="41">
        <f t="shared" si="8"/>
        <v>714</v>
      </c>
      <c r="I18" s="42">
        <f t="shared" si="9"/>
        <v>654.5</v>
      </c>
      <c r="J18" s="60"/>
      <c r="K18" s="44">
        <f t="shared" si="10"/>
        <v>0</v>
      </c>
      <c r="L18" s="45">
        <f t="shared" si="11"/>
        <v>0</v>
      </c>
      <c r="M18" s="74"/>
      <c r="N18" s="74"/>
      <c r="O18" s="68"/>
      <c r="P18" s="68"/>
      <c r="Q18" s="68"/>
      <c r="R18" s="68"/>
      <c r="S18" s="68"/>
      <c r="T18" s="68"/>
      <c r="U18" s="69"/>
      <c r="V18" s="69"/>
      <c r="W18" s="69"/>
    </row>
    <row r="19" ht="105.0" customHeight="1">
      <c r="A19" s="80" t="s">
        <v>58</v>
      </c>
      <c r="B19" s="49">
        <v>4.623721000805E12</v>
      </c>
      <c r="C19" s="75"/>
      <c r="D19" s="58" t="s">
        <v>59</v>
      </c>
      <c r="E19" s="59" t="s">
        <v>60</v>
      </c>
      <c r="F19" s="39">
        <v>1190.0</v>
      </c>
      <c r="G19" s="40">
        <f t="shared" si="7"/>
        <v>773.5</v>
      </c>
      <c r="H19" s="41">
        <f t="shared" si="8"/>
        <v>714</v>
      </c>
      <c r="I19" s="42">
        <f t="shared" si="9"/>
        <v>654.5</v>
      </c>
      <c r="J19" s="60"/>
      <c r="K19" s="44">
        <f t="shared" si="10"/>
        <v>0</v>
      </c>
      <c r="L19" s="45">
        <f t="shared" si="11"/>
        <v>0</v>
      </c>
      <c r="M19" s="74"/>
      <c r="N19" s="74"/>
      <c r="O19" s="68"/>
      <c r="P19" s="68"/>
      <c r="Q19" s="68"/>
      <c r="R19" s="68"/>
      <c r="S19" s="68"/>
      <c r="T19" s="68"/>
      <c r="U19" s="69"/>
      <c r="V19" s="69"/>
      <c r="W19" s="69"/>
    </row>
    <row r="20" ht="105.0" customHeight="1">
      <c r="A20" s="67" t="s">
        <v>61</v>
      </c>
      <c r="B20" s="49">
        <v>4.623721176012E12</v>
      </c>
      <c r="C20" s="77"/>
      <c r="D20" s="50" t="s">
        <v>62</v>
      </c>
      <c r="E20" s="38" t="s">
        <v>63</v>
      </c>
      <c r="F20" s="39">
        <v>1190.0</v>
      </c>
      <c r="G20" s="40">
        <f t="shared" si="7"/>
        <v>773.5</v>
      </c>
      <c r="H20" s="41">
        <f t="shared" si="8"/>
        <v>714</v>
      </c>
      <c r="I20" s="42">
        <f t="shared" si="9"/>
        <v>654.5</v>
      </c>
      <c r="J20" s="43"/>
      <c r="K20" s="44">
        <f t="shared" si="10"/>
        <v>0</v>
      </c>
      <c r="L20" s="45">
        <f t="shared" si="11"/>
        <v>0</v>
      </c>
      <c r="M20" s="74"/>
      <c r="N20" s="74"/>
      <c r="O20" s="68"/>
      <c r="P20" s="68"/>
      <c r="Q20" s="68"/>
      <c r="R20" s="68"/>
      <c r="S20" s="68"/>
      <c r="T20" s="68"/>
      <c r="U20" s="69"/>
      <c r="V20" s="69"/>
      <c r="W20" s="69"/>
    </row>
    <row r="21" ht="104.25" customHeight="1">
      <c r="A21" s="56" t="s">
        <v>64</v>
      </c>
      <c r="B21" s="78">
        <v>4.623721813474E12</v>
      </c>
      <c r="C21" s="79"/>
      <c r="D21" s="58" t="s">
        <v>65</v>
      </c>
      <c r="E21" s="59" t="s">
        <v>66</v>
      </c>
      <c r="F21" s="39">
        <v>1190.0</v>
      </c>
      <c r="G21" s="40">
        <f t="shared" si="7"/>
        <v>773.5</v>
      </c>
      <c r="H21" s="41">
        <f t="shared" si="8"/>
        <v>714</v>
      </c>
      <c r="I21" s="42">
        <f t="shared" si="9"/>
        <v>654.5</v>
      </c>
      <c r="J21" s="60"/>
      <c r="K21" s="44">
        <f t="shared" si="10"/>
        <v>0</v>
      </c>
      <c r="L21" s="45">
        <f t="shared" si="11"/>
        <v>0</v>
      </c>
      <c r="M21" s="74"/>
      <c r="N21" s="74"/>
      <c r="O21" s="68"/>
      <c r="P21" s="68"/>
      <c r="Q21" s="68"/>
      <c r="R21" s="68"/>
      <c r="S21" s="68"/>
      <c r="T21" s="68"/>
      <c r="U21" s="33"/>
      <c r="V21" s="33"/>
      <c r="W21" s="33"/>
    </row>
    <row r="22" ht="105.0" customHeight="1">
      <c r="A22" s="56" t="s">
        <v>67</v>
      </c>
      <c r="B22" s="49">
        <v>4.623721782114E12</v>
      </c>
      <c r="C22" s="81"/>
      <c r="D22" s="50" t="s">
        <v>68</v>
      </c>
      <c r="E22" s="38" t="s">
        <v>69</v>
      </c>
      <c r="F22" s="39">
        <v>1190.0</v>
      </c>
      <c r="G22" s="40">
        <f t="shared" si="7"/>
        <v>773.5</v>
      </c>
      <c r="H22" s="41">
        <f t="shared" si="8"/>
        <v>714</v>
      </c>
      <c r="I22" s="42">
        <f t="shared" si="9"/>
        <v>654.5</v>
      </c>
      <c r="J22" s="43"/>
      <c r="K22" s="44">
        <f t="shared" si="10"/>
        <v>0</v>
      </c>
      <c r="L22" s="45">
        <f t="shared" si="11"/>
        <v>0</v>
      </c>
      <c r="M22" s="74"/>
      <c r="N22" s="74"/>
      <c r="O22" s="68"/>
      <c r="P22" s="68"/>
      <c r="Q22" s="68"/>
      <c r="R22" s="68"/>
      <c r="S22" s="68"/>
      <c r="T22" s="68"/>
      <c r="U22" s="33"/>
      <c r="V22" s="33"/>
      <c r="W22" s="33"/>
    </row>
    <row r="23" ht="105.0" customHeight="1">
      <c r="A23" s="56" t="s">
        <v>70</v>
      </c>
      <c r="B23" s="49">
        <v>4.623721401732E12</v>
      </c>
      <c r="C23" s="81"/>
      <c r="D23" s="50" t="s">
        <v>71</v>
      </c>
      <c r="E23" s="38" t="s">
        <v>72</v>
      </c>
      <c r="F23" s="39">
        <v>1190.0</v>
      </c>
      <c r="G23" s="40">
        <f t="shared" si="7"/>
        <v>773.5</v>
      </c>
      <c r="H23" s="41">
        <f t="shared" si="8"/>
        <v>714</v>
      </c>
      <c r="I23" s="42">
        <f t="shared" si="9"/>
        <v>654.5</v>
      </c>
      <c r="J23" s="43"/>
      <c r="K23" s="44">
        <f t="shared" si="10"/>
        <v>0</v>
      </c>
      <c r="L23" s="45">
        <f t="shared" si="11"/>
        <v>0</v>
      </c>
      <c r="M23" s="74"/>
      <c r="N23" s="74"/>
      <c r="O23" s="68"/>
      <c r="P23" s="68"/>
      <c r="Q23" s="68"/>
      <c r="R23" s="68"/>
      <c r="S23" s="68"/>
      <c r="T23" s="68"/>
      <c r="U23" s="33"/>
      <c r="V23" s="33"/>
      <c r="W23" s="33"/>
    </row>
    <row r="24" ht="105.0" customHeight="1">
      <c r="A24" s="70" t="s">
        <v>73</v>
      </c>
      <c r="B24" s="49">
        <v>4.623721120336E12</v>
      </c>
      <c r="C24" s="77"/>
      <c r="D24" s="50" t="s">
        <v>74</v>
      </c>
      <c r="E24" s="38" t="s">
        <v>75</v>
      </c>
      <c r="F24" s="39">
        <v>1190.0</v>
      </c>
      <c r="G24" s="40">
        <f t="shared" si="7"/>
        <v>773.5</v>
      </c>
      <c r="H24" s="41">
        <f t="shared" si="8"/>
        <v>714</v>
      </c>
      <c r="I24" s="42">
        <f t="shared" si="9"/>
        <v>654.5</v>
      </c>
      <c r="J24" s="43"/>
      <c r="K24" s="44">
        <f t="shared" si="10"/>
        <v>0</v>
      </c>
      <c r="L24" s="45">
        <f t="shared" si="11"/>
        <v>0</v>
      </c>
      <c r="M24" s="31"/>
      <c r="N24" s="31"/>
      <c r="O24" s="32"/>
      <c r="P24" s="32"/>
      <c r="Q24" s="32"/>
      <c r="R24" s="32"/>
      <c r="S24" s="32"/>
      <c r="T24" s="32"/>
      <c r="U24" s="33"/>
      <c r="V24" s="33"/>
      <c r="W24" s="33"/>
    </row>
    <row r="25" ht="106.5" customHeight="1">
      <c r="A25" s="70" t="s">
        <v>76</v>
      </c>
      <c r="B25" s="49">
        <v>4.603727249286E12</v>
      </c>
      <c r="C25" s="81"/>
      <c r="D25" s="50" t="s">
        <v>77</v>
      </c>
      <c r="E25" s="59" t="s">
        <v>78</v>
      </c>
      <c r="F25" s="39">
        <v>1190.0</v>
      </c>
      <c r="G25" s="40">
        <f t="shared" si="7"/>
        <v>773.5</v>
      </c>
      <c r="H25" s="41">
        <f t="shared" si="8"/>
        <v>714</v>
      </c>
      <c r="I25" s="42">
        <f t="shared" si="9"/>
        <v>654.5</v>
      </c>
      <c r="J25" s="43"/>
      <c r="K25" s="44">
        <f t="shared" si="10"/>
        <v>0</v>
      </c>
      <c r="L25" s="45">
        <f t="shared" si="11"/>
        <v>0</v>
      </c>
      <c r="M25" s="68"/>
      <c r="N25" s="68"/>
      <c r="O25" s="68"/>
      <c r="P25" s="68"/>
      <c r="Q25" s="68"/>
      <c r="R25" s="68"/>
      <c r="S25" s="68"/>
      <c r="T25" s="32"/>
      <c r="U25" s="33"/>
      <c r="V25" s="33"/>
      <c r="W25" s="33"/>
    </row>
    <row r="26" ht="102.0" customHeight="1">
      <c r="A26" s="56" t="s">
        <v>79</v>
      </c>
      <c r="B26" s="49">
        <v>4.603743660065E12</v>
      </c>
      <c r="C26" s="81"/>
      <c r="D26" s="50" t="s">
        <v>80</v>
      </c>
      <c r="E26" s="59" t="s">
        <v>81</v>
      </c>
      <c r="F26" s="39">
        <v>1190.0</v>
      </c>
      <c r="G26" s="40">
        <f t="shared" si="7"/>
        <v>773.5</v>
      </c>
      <c r="H26" s="41">
        <f t="shared" si="8"/>
        <v>714</v>
      </c>
      <c r="I26" s="42">
        <f t="shared" si="9"/>
        <v>654.5</v>
      </c>
      <c r="J26" s="43"/>
      <c r="K26" s="44">
        <f t="shared" si="10"/>
        <v>0</v>
      </c>
      <c r="L26" s="45">
        <f t="shared" si="11"/>
        <v>0</v>
      </c>
      <c r="M26" s="68"/>
      <c r="N26" s="68"/>
      <c r="O26" s="68"/>
      <c r="P26" s="68"/>
      <c r="Q26" s="68"/>
      <c r="R26" s="68"/>
      <c r="S26" s="68"/>
      <c r="T26" s="32"/>
      <c r="U26" s="33"/>
      <c r="V26" s="33"/>
      <c r="W26" s="33"/>
    </row>
    <row r="27" ht="105.75" customHeight="1">
      <c r="A27" s="67" t="s">
        <v>82</v>
      </c>
      <c r="B27" s="49">
        <v>4.6237205016E12</v>
      </c>
      <c r="C27" s="77"/>
      <c r="D27" s="50" t="s">
        <v>83</v>
      </c>
      <c r="E27" s="38" t="s">
        <v>84</v>
      </c>
      <c r="F27" s="39">
        <v>1190.0</v>
      </c>
      <c r="G27" s="40">
        <f t="shared" si="7"/>
        <v>773.5</v>
      </c>
      <c r="H27" s="41">
        <f t="shared" si="8"/>
        <v>714</v>
      </c>
      <c r="I27" s="42">
        <f t="shared" si="9"/>
        <v>654.5</v>
      </c>
      <c r="J27" s="43"/>
      <c r="K27" s="44">
        <f t="shared" si="10"/>
        <v>0</v>
      </c>
      <c r="L27" s="45">
        <f t="shared" si="11"/>
        <v>0</v>
      </c>
      <c r="M27" s="68"/>
      <c r="N27" s="68"/>
      <c r="O27" s="68"/>
      <c r="P27" s="68"/>
      <c r="Q27" s="68"/>
      <c r="R27" s="68"/>
      <c r="S27" s="68"/>
      <c r="T27" s="32"/>
      <c r="U27" s="33"/>
      <c r="V27" s="33"/>
      <c r="W27" s="33"/>
    </row>
    <row r="28" ht="102.0" customHeight="1">
      <c r="A28" s="56" t="s">
        <v>85</v>
      </c>
      <c r="B28" s="49">
        <v>4.603743660058E12</v>
      </c>
      <c r="C28" s="82"/>
      <c r="D28" s="50" t="s">
        <v>86</v>
      </c>
      <c r="E28" s="59" t="s">
        <v>87</v>
      </c>
      <c r="F28" s="39">
        <v>1190.0</v>
      </c>
      <c r="G28" s="40">
        <f t="shared" si="7"/>
        <v>773.5</v>
      </c>
      <c r="H28" s="41">
        <f t="shared" si="8"/>
        <v>714</v>
      </c>
      <c r="I28" s="42">
        <f t="shared" si="9"/>
        <v>654.5</v>
      </c>
      <c r="J28" s="43"/>
      <c r="K28" s="44">
        <f t="shared" si="10"/>
        <v>0</v>
      </c>
      <c r="L28" s="45">
        <f t="shared" si="11"/>
        <v>0</v>
      </c>
      <c r="M28" s="68"/>
      <c r="N28" s="68"/>
      <c r="O28" s="68"/>
      <c r="P28" s="68"/>
      <c r="Q28" s="68"/>
      <c r="R28" s="68"/>
      <c r="S28" s="68"/>
      <c r="T28" s="32"/>
      <c r="U28" s="33"/>
      <c r="V28" s="33"/>
      <c r="W28" s="33"/>
    </row>
    <row r="29" ht="106.5" customHeight="1">
      <c r="A29" s="83" t="s">
        <v>88</v>
      </c>
      <c r="B29" s="49">
        <v>4.603766510002E12</v>
      </c>
      <c r="C29" s="81"/>
      <c r="D29" s="50" t="s">
        <v>89</v>
      </c>
      <c r="E29" s="59" t="s">
        <v>90</v>
      </c>
      <c r="F29" s="39">
        <v>1190.0</v>
      </c>
      <c r="G29" s="40">
        <f t="shared" si="7"/>
        <v>773.5</v>
      </c>
      <c r="H29" s="41">
        <f t="shared" si="8"/>
        <v>714</v>
      </c>
      <c r="I29" s="42">
        <f t="shared" si="9"/>
        <v>654.5</v>
      </c>
      <c r="J29" s="43"/>
      <c r="K29" s="44">
        <f t="shared" si="10"/>
        <v>0</v>
      </c>
      <c r="L29" s="45">
        <f t="shared" si="11"/>
        <v>0</v>
      </c>
      <c r="M29" s="68"/>
      <c r="N29" s="68"/>
      <c r="O29" s="68"/>
      <c r="P29" s="68"/>
      <c r="Q29" s="68"/>
      <c r="R29" s="68"/>
      <c r="S29" s="68"/>
      <c r="T29" s="32"/>
      <c r="U29" s="33"/>
      <c r="V29" s="33"/>
      <c r="W29" s="33"/>
    </row>
    <row r="30" ht="106.5" customHeight="1">
      <c r="A30" s="35" t="s">
        <v>91</v>
      </c>
      <c r="B30" s="49">
        <v>4.603743660164E12</v>
      </c>
      <c r="C30" s="84"/>
      <c r="D30" s="50" t="s">
        <v>92</v>
      </c>
      <c r="E30" s="85" t="s">
        <v>93</v>
      </c>
      <c r="F30" s="39">
        <v>1190.0</v>
      </c>
      <c r="G30" s="40">
        <f t="shared" si="7"/>
        <v>773.5</v>
      </c>
      <c r="H30" s="41">
        <f t="shared" si="8"/>
        <v>714</v>
      </c>
      <c r="I30" s="42">
        <f t="shared" si="9"/>
        <v>654.5</v>
      </c>
      <c r="J30" s="43"/>
      <c r="K30" s="44">
        <f t="shared" si="10"/>
        <v>0</v>
      </c>
      <c r="L30" s="45">
        <f t="shared" si="11"/>
        <v>0</v>
      </c>
      <c r="M30" s="86"/>
      <c r="N30" s="86"/>
      <c r="O30" s="86"/>
      <c r="P30" s="86"/>
      <c r="Q30" s="86"/>
      <c r="R30" s="86"/>
      <c r="S30" s="86"/>
      <c r="T30" s="87"/>
      <c r="U30" s="33"/>
      <c r="V30" s="33"/>
      <c r="W30" s="33"/>
    </row>
    <row r="31" ht="23.25" customHeight="1">
      <c r="A31" s="88" t="s">
        <v>94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90"/>
      <c r="M31" s="68"/>
      <c r="N31" s="68"/>
      <c r="O31" s="68"/>
      <c r="P31" s="68"/>
      <c r="Q31" s="68"/>
      <c r="R31" s="68"/>
      <c r="S31" s="68"/>
      <c r="T31" s="32"/>
      <c r="U31" s="33"/>
      <c r="V31" s="33"/>
      <c r="W31" s="33"/>
    </row>
    <row r="32" ht="100.5" customHeight="1">
      <c r="A32" s="56" t="s">
        <v>95</v>
      </c>
      <c r="B32" s="91">
        <v>4.623721597961E12</v>
      </c>
      <c r="C32" s="72"/>
      <c r="D32" s="37" t="s">
        <v>96</v>
      </c>
      <c r="E32" s="38" t="s">
        <v>97</v>
      </c>
      <c r="F32" s="39">
        <v>1890.0</v>
      </c>
      <c r="G32" s="40">
        <f t="shared" ref="G32:G38" si="12">F32*65%</f>
        <v>1228.5</v>
      </c>
      <c r="H32" s="41">
        <f t="shared" ref="H32:H38" si="13">F32*60%</f>
        <v>1134</v>
      </c>
      <c r="I32" s="42">
        <f t="shared" ref="I32:I38" si="14">F32*55%</f>
        <v>1039.5</v>
      </c>
      <c r="J32" s="43"/>
      <c r="K32" s="44">
        <f t="shared" ref="K32:K38" si="15">J32*F32</f>
        <v>0</v>
      </c>
      <c r="L32" s="45">
        <f t="shared" ref="L32:L38" si="16">K32*(1-$P$4)</f>
        <v>0</v>
      </c>
      <c r="M32" s="74"/>
      <c r="N32" s="74"/>
      <c r="O32" s="68"/>
      <c r="P32" s="68"/>
      <c r="Q32" s="68"/>
      <c r="R32" s="68"/>
      <c r="S32" s="68"/>
      <c r="T32" s="68"/>
      <c r="U32" s="33"/>
      <c r="V32" s="33"/>
      <c r="W32" s="33"/>
    </row>
    <row r="33" ht="101.25" customHeight="1">
      <c r="A33" s="70" t="s">
        <v>98</v>
      </c>
      <c r="B33" s="49">
        <v>4.623721600043E12</v>
      </c>
      <c r="C33" s="36"/>
      <c r="D33" s="50" t="s">
        <v>99</v>
      </c>
      <c r="E33" s="38" t="s">
        <v>100</v>
      </c>
      <c r="F33" s="39">
        <v>1890.0</v>
      </c>
      <c r="G33" s="40">
        <f t="shared" si="12"/>
        <v>1228.5</v>
      </c>
      <c r="H33" s="41">
        <f t="shared" si="13"/>
        <v>1134</v>
      </c>
      <c r="I33" s="42">
        <f t="shared" si="14"/>
        <v>1039.5</v>
      </c>
      <c r="J33" s="43"/>
      <c r="K33" s="44">
        <f t="shared" si="15"/>
        <v>0</v>
      </c>
      <c r="L33" s="45">
        <f t="shared" si="16"/>
        <v>0</v>
      </c>
      <c r="M33" s="31"/>
      <c r="N33" s="31"/>
      <c r="O33" s="32"/>
      <c r="P33" s="32"/>
      <c r="Q33" s="32"/>
      <c r="R33" s="32"/>
      <c r="S33" s="32"/>
      <c r="T33" s="32"/>
      <c r="U33" s="33"/>
      <c r="V33" s="33"/>
      <c r="W33" s="33"/>
    </row>
    <row r="34" ht="103.5" customHeight="1">
      <c r="A34" s="70" t="s">
        <v>101</v>
      </c>
      <c r="B34" s="49">
        <v>4.623721600036E12</v>
      </c>
      <c r="C34" s="72"/>
      <c r="D34" s="50" t="s">
        <v>102</v>
      </c>
      <c r="E34" s="38" t="s">
        <v>103</v>
      </c>
      <c r="F34" s="39">
        <v>1890.0</v>
      </c>
      <c r="G34" s="40">
        <f t="shared" si="12"/>
        <v>1228.5</v>
      </c>
      <c r="H34" s="41">
        <f t="shared" si="13"/>
        <v>1134</v>
      </c>
      <c r="I34" s="42">
        <f t="shared" si="14"/>
        <v>1039.5</v>
      </c>
      <c r="J34" s="43"/>
      <c r="K34" s="44">
        <f t="shared" si="15"/>
        <v>0</v>
      </c>
      <c r="L34" s="45">
        <f t="shared" si="16"/>
        <v>0</v>
      </c>
      <c r="M34" s="74"/>
      <c r="N34" s="74"/>
      <c r="O34" s="68"/>
      <c r="P34" s="68"/>
      <c r="Q34" s="68"/>
      <c r="R34" s="68"/>
      <c r="S34" s="68"/>
      <c r="T34" s="68"/>
      <c r="U34" s="33"/>
      <c r="V34" s="33"/>
      <c r="W34" s="33"/>
    </row>
    <row r="35" ht="105.0" customHeight="1">
      <c r="A35" s="70" t="s">
        <v>104</v>
      </c>
      <c r="B35" s="49">
        <v>4.603727249392E12</v>
      </c>
      <c r="C35" s="72"/>
      <c r="D35" s="50" t="s">
        <v>105</v>
      </c>
      <c r="E35" s="38" t="s">
        <v>106</v>
      </c>
      <c r="F35" s="39">
        <v>1890.0</v>
      </c>
      <c r="G35" s="40">
        <f t="shared" si="12"/>
        <v>1228.5</v>
      </c>
      <c r="H35" s="41">
        <f t="shared" si="13"/>
        <v>1134</v>
      </c>
      <c r="I35" s="42">
        <f t="shared" si="14"/>
        <v>1039.5</v>
      </c>
      <c r="J35" s="43"/>
      <c r="K35" s="44">
        <f t="shared" si="15"/>
        <v>0</v>
      </c>
      <c r="L35" s="45">
        <f t="shared" si="16"/>
        <v>0</v>
      </c>
      <c r="M35" s="74"/>
      <c r="N35" s="74"/>
      <c r="O35" s="68"/>
      <c r="P35" s="68"/>
      <c r="Q35" s="68"/>
      <c r="R35" s="68"/>
      <c r="S35" s="68"/>
      <c r="T35" s="68"/>
      <c r="U35" s="33"/>
      <c r="V35" s="33"/>
      <c r="W35" s="33"/>
    </row>
    <row r="36" ht="102.75" customHeight="1">
      <c r="A36" s="70" t="s">
        <v>107</v>
      </c>
      <c r="B36" s="49">
        <v>4.603743660034E12</v>
      </c>
      <c r="C36" s="72"/>
      <c r="D36" s="50" t="s">
        <v>108</v>
      </c>
      <c r="E36" s="38" t="s">
        <v>109</v>
      </c>
      <c r="F36" s="39">
        <v>1890.0</v>
      </c>
      <c r="G36" s="40">
        <f t="shared" si="12"/>
        <v>1228.5</v>
      </c>
      <c r="H36" s="41">
        <f t="shared" si="13"/>
        <v>1134</v>
      </c>
      <c r="I36" s="42">
        <f t="shared" si="14"/>
        <v>1039.5</v>
      </c>
      <c r="J36" s="43"/>
      <c r="K36" s="44">
        <f t="shared" si="15"/>
        <v>0</v>
      </c>
      <c r="L36" s="45">
        <f t="shared" si="16"/>
        <v>0</v>
      </c>
      <c r="M36" s="68"/>
      <c r="N36" s="68"/>
      <c r="O36" s="68"/>
      <c r="P36" s="68"/>
      <c r="Q36" s="68"/>
      <c r="R36" s="68"/>
      <c r="S36" s="68"/>
      <c r="T36" s="32"/>
      <c r="U36" s="33"/>
      <c r="V36" s="33"/>
      <c r="W36" s="33"/>
    </row>
    <row r="37" ht="102.0" customHeight="1">
      <c r="A37" s="70" t="s">
        <v>110</v>
      </c>
      <c r="B37" s="49">
        <v>4.603727249194E12</v>
      </c>
      <c r="C37" s="92"/>
      <c r="D37" s="73" t="s">
        <v>111</v>
      </c>
      <c r="E37" s="38" t="s">
        <v>112</v>
      </c>
      <c r="F37" s="39">
        <v>1890.0</v>
      </c>
      <c r="G37" s="40">
        <f t="shared" si="12"/>
        <v>1228.5</v>
      </c>
      <c r="H37" s="41">
        <f t="shared" si="13"/>
        <v>1134</v>
      </c>
      <c r="I37" s="42">
        <f t="shared" si="14"/>
        <v>1039.5</v>
      </c>
      <c r="J37" s="43"/>
      <c r="K37" s="44">
        <f t="shared" si="15"/>
        <v>0</v>
      </c>
      <c r="L37" s="45">
        <f t="shared" si="16"/>
        <v>0</v>
      </c>
      <c r="M37" s="74"/>
      <c r="N37" s="74"/>
      <c r="O37" s="68"/>
      <c r="P37" s="68"/>
      <c r="Q37" s="68"/>
      <c r="R37" s="68"/>
      <c r="S37" s="68"/>
      <c r="T37" s="68"/>
      <c r="U37" s="33"/>
      <c r="V37" s="33"/>
      <c r="W37" s="33"/>
    </row>
    <row r="38" ht="102.0" customHeight="1">
      <c r="A38" s="70" t="s">
        <v>113</v>
      </c>
      <c r="B38" s="93">
        <v>4.673726886362E12</v>
      </c>
      <c r="C38" s="94"/>
      <c r="D38" s="50" t="s">
        <v>114</v>
      </c>
      <c r="E38" s="95" t="s">
        <v>115</v>
      </c>
      <c r="F38" s="39">
        <v>1890.0</v>
      </c>
      <c r="G38" s="40">
        <f t="shared" si="12"/>
        <v>1228.5</v>
      </c>
      <c r="H38" s="41">
        <f t="shared" si="13"/>
        <v>1134</v>
      </c>
      <c r="I38" s="42">
        <f t="shared" si="14"/>
        <v>1039.5</v>
      </c>
      <c r="J38" s="43"/>
      <c r="K38" s="44">
        <f t="shared" si="15"/>
        <v>0</v>
      </c>
      <c r="L38" s="45">
        <f t="shared" si="16"/>
        <v>0</v>
      </c>
      <c r="M38" s="74"/>
      <c r="N38" s="74"/>
      <c r="O38" s="68"/>
      <c r="P38" s="68"/>
      <c r="Q38" s="68"/>
      <c r="R38" s="68"/>
      <c r="S38" s="68"/>
      <c r="T38" s="68"/>
      <c r="U38" s="33"/>
      <c r="V38" s="33"/>
      <c r="W38" s="33"/>
    </row>
    <row r="39" ht="33.0" customHeight="1">
      <c r="A39" s="96" t="s">
        <v>116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8"/>
      <c r="M39" s="74"/>
      <c r="N39" s="74"/>
      <c r="O39" s="68"/>
      <c r="P39" s="68"/>
      <c r="Q39" s="68"/>
      <c r="R39" s="68"/>
      <c r="S39" s="68"/>
      <c r="T39" s="68"/>
      <c r="U39" s="33"/>
      <c r="V39" s="33"/>
      <c r="W39" s="33"/>
    </row>
    <row r="40" ht="127.5" customHeight="1">
      <c r="A40" s="99" t="s">
        <v>117</v>
      </c>
      <c r="B40" s="100">
        <v>4.673726886126E12</v>
      </c>
      <c r="C40" s="101"/>
      <c r="D40" s="102" t="s">
        <v>118</v>
      </c>
      <c r="E40" s="38" t="s">
        <v>119</v>
      </c>
      <c r="F40" s="103">
        <v>2190.0</v>
      </c>
      <c r="G40" s="40">
        <f>F40*65%</f>
        <v>1423.5</v>
      </c>
      <c r="H40" s="41">
        <f>F40*60%</f>
        <v>1314</v>
      </c>
      <c r="I40" s="42">
        <f>F40*55%</f>
        <v>1204.5</v>
      </c>
      <c r="J40" s="43"/>
      <c r="K40" s="44">
        <f>J40*F40</f>
        <v>0</v>
      </c>
      <c r="L40" s="45">
        <f>K40*(1-$P$4)</f>
        <v>0</v>
      </c>
      <c r="M40" s="74"/>
      <c r="N40" s="74"/>
      <c r="O40" s="68"/>
      <c r="P40" s="68"/>
      <c r="Q40" s="68"/>
      <c r="R40" s="68"/>
      <c r="S40" s="68"/>
      <c r="T40" s="68"/>
      <c r="U40" s="33"/>
      <c r="V40" s="33"/>
      <c r="W40" s="33"/>
    </row>
    <row r="41" ht="33.0" customHeight="1">
      <c r="A41" s="30" t="s">
        <v>120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74"/>
      <c r="N41" s="74"/>
      <c r="O41" s="68"/>
      <c r="P41" s="68"/>
      <c r="Q41" s="68"/>
      <c r="R41" s="68"/>
      <c r="S41" s="68"/>
      <c r="T41" s="68"/>
      <c r="U41" s="33"/>
      <c r="V41" s="33"/>
      <c r="W41" s="33"/>
    </row>
    <row r="42" ht="99.75" customHeight="1">
      <c r="A42" s="104" t="s">
        <v>121</v>
      </c>
      <c r="B42" s="35">
        <v>4.67372688601E12</v>
      </c>
      <c r="C42" s="105"/>
      <c r="D42" s="37" t="s">
        <v>122</v>
      </c>
      <c r="E42" s="38" t="s">
        <v>123</v>
      </c>
      <c r="F42" s="106">
        <v>690.0</v>
      </c>
      <c r="G42" s="40">
        <f t="shared" ref="G42:G56" si="17">F42*66%</f>
        <v>455.4</v>
      </c>
      <c r="H42" s="41">
        <f t="shared" ref="H42:H56" si="18">F42*66%</f>
        <v>455.4</v>
      </c>
      <c r="I42" s="42">
        <f t="shared" ref="I42:I56" si="19">F42*66%</f>
        <v>455.4</v>
      </c>
      <c r="J42" s="43"/>
      <c r="K42" s="44">
        <f t="shared" ref="K42:K56" si="20">J42*F42</f>
        <v>0</v>
      </c>
      <c r="L42" s="45">
        <f t="shared" ref="L42:L56" si="21">K42*(1-$P$4)</f>
        <v>0</v>
      </c>
      <c r="M42" s="107"/>
      <c r="N42" s="107"/>
      <c r="O42" s="108"/>
      <c r="P42" s="108"/>
      <c r="Q42" s="108"/>
      <c r="R42" s="108"/>
      <c r="S42" s="108"/>
      <c r="T42" s="108"/>
      <c r="U42" s="109"/>
      <c r="V42" s="109"/>
      <c r="W42" s="109"/>
    </row>
    <row r="43" ht="96.0" customHeight="1">
      <c r="A43" s="104" t="s">
        <v>124</v>
      </c>
      <c r="B43" s="49">
        <v>4.603766510491E12</v>
      </c>
      <c r="C43" s="105"/>
      <c r="D43" s="50" t="s">
        <v>125</v>
      </c>
      <c r="E43" s="38" t="s">
        <v>126</v>
      </c>
      <c r="F43" s="106">
        <v>690.0</v>
      </c>
      <c r="G43" s="40">
        <f t="shared" si="17"/>
        <v>455.4</v>
      </c>
      <c r="H43" s="41">
        <f t="shared" si="18"/>
        <v>455.4</v>
      </c>
      <c r="I43" s="42">
        <f t="shared" si="19"/>
        <v>455.4</v>
      </c>
      <c r="J43" s="43"/>
      <c r="K43" s="44">
        <f t="shared" si="20"/>
        <v>0</v>
      </c>
      <c r="L43" s="45">
        <f t="shared" si="21"/>
        <v>0</v>
      </c>
      <c r="M43" s="107"/>
      <c r="N43" s="107"/>
      <c r="O43" s="108"/>
      <c r="P43" s="108"/>
      <c r="Q43" s="108"/>
      <c r="R43" s="108"/>
      <c r="S43" s="108"/>
      <c r="T43" s="108"/>
      <c r="U43" s="109"/>
      <c r="V43" s="109"/>
      <c r="W43" s="109"/>
    </row>
    <row r="44" ht="101.25" customHeight="1">
      <c r="A44" s="104" t="s">
        <v>127</v>
      </c>
      <c r="B44" s="49">
        <v>4.673726886003E12</v>
      </c>
      <c r="C44" s="105"/>
      <c r="D44" s="50" t="s">
        <v>128</v>
      </c>
      <c r="E44" s="38" t="s">
        <v>129</v>
      </c>
      <c r="F44" s="106">
        <v>690.0</v>
      </c>
      <c r="G44" s="40">
        <f t="shared" si="17"/>
        <v>455.4</v>
      </c>
      <c r="H44" s="41">
        <f t="shared" si="18"/>
        <v>455.4</v>
      </c>
      <c r="I44" s="42">
        <f t="shared" si="19"/>
        <v>455.4</v>
      </c>
      <c r="J44" s="43"/>
      <c r="K44" s="44">
        <f t="shared" si="20"/>
        <v>0</v>
      </c>
      <c r="L44" s="45">
        <f t="shared" si="21"/>
        <v>0</v>
      </c>
      <c r="M44" s="107"/>
      <c r="N44" s="107"/>
      <c r="O44" s="108"/>
      <c r="P44" s="108"/>
      <c r="Q44" s="108"/>
      <c r="R44" s="108"/>
      <c r="S44" s="108"/>
      <c r="T44" s="108"/>
      <c r="U44" s="109"/>
      <c r="V44" s="109"/>
      <c r="W44" s="109"/>
    </row>
    <row r="45" ht="97.5" customHeight="1">
      <c r="A45" s="104" t="s">
        <v>130</v>
      </c>
      <c r="B45" s="49">
        <v>4.603766510309E12</v>
      </c>
      <c r="C45" s="105"/>
      <c r="D45" s="50" t="s">
        <v>131</v>
      </c>
      <c r="E45" s="38" t="s">
        <v>132</v>
      </c>
      <c r="F45" s="106">
        <v>690.0</v>
      </c>
      <c r="G45" s="110">
        <f t="shared" si="17"/>
        <v>455.4</v>
      </c>
      <c r="H45" s="41">
        <f t="shared" si="18"/>
        <v>455.4</v>
      </c>
      <c r="I45" s="42">
        <f t="shared" si="19"/>
        <v>455.4</v>
      </c>
      <c r="J45" s="43"/>
      <c r="K45" s="44">
        <f t="shared" si="20"/>
        <v>0</v>
      </c>
      <c r="L45" s="45">
        <f t="shared" si="21"/>
        <v>0</v>
      </c>
      <c r="M45" s="107"/>
      <c r="N45" s="107"/>
      <c r="O45" s="108"/>
      <c r="P45" s="108"/>
      <c r="Q45" s="108"/>
      <c r="R45" s="108"/>
      <c r="S45" s="108"/>
      <c r="T45" s="108"/>
      <c r="U45" s="109"/>
      <c r="V45" s="109"/>
      <c r="W45" s="109"/>
    </row>
    <row r="46" ht="95.25" customHeight="1">
      <c r="A46" s="104" t="s">
        <v>133</v>
      </c>
      <c r="B46" s="49">
        <v>4.603766510323E12</v>
      </c>
      <c r="C46" s="105"/>
      <c r="D46" s="50" t="s">
        <v>134</v>
      </c>
      <c r="E46" s="38" t="s">
        <v>135</v>
      </c>
      <c r="F46" s="106">
        <v>690.0</v>
      </c>
      <c r="G46" s="110">
        <f t="shared" si="17"/>
        <v>455.4</v>
      </c>
      <c r="H46" s="41">
        <f t="shared" si="18"/>
        <v>455.4</v>
      </c>
      <c r="I46" s="42">
        <f t="shared" si="19"/>
        <v>455.4</v>
      </c>
      <c r="J46" s="43"/>
      <c r="K46" s="44">
        <f t="shared" si="20"/>
        <v>0</v>
      </c>
      <c r="L46" s="45">
        <f t="shared" si="21"/>
        <v>0</v>
      </c>
      <c r="M46" s="107"/>
      <c r="N46" s="107"/>
      <c r="O46" s="108"/>
      <c r="P46" s="108"/>
      <c r="Q46" s="108"/>
      <c r="R46" s="108"/>
      <c r="S46" s="108"/>
      <c r="T46" s="108"/>
      <c r="U46" s="109"/>
      <c r="V46" s="109"/>
      <c r="W46" s="109"/>
    </row>
    <row r="47" ht="99.75" customHeight="1">
      <c r="A47" s="104" t="s">
        <v>136</v>
      </c>
      <c r="B47" s="49">
        <v>4.603766510316E12</v>
      </c>
      <c r="C47" s="105"/>
      <c r="D47" s="50" t="s">
        <v>137</v>
      </c>
      <c r="E47" s="38" t="s">
        <v>138</v>
      </c>
      <c r="F47" s="106">
        <v>690.0</v>
      </c>
      <c r="G47" s="110">
        <f t="shared" si="17"/>
        <v>455.4</v>
      </c>
      <c r="H47" s="41">
        <f t="shared" si="18"/>
        <v>455.4</v>
      </c>
      <c r="I47" s="42">
        <f t="shared" si="19"/>
        <v>455.4</v>
      </c>
      <c r="J47" s="43"/>
      <c r="K47" s="44">
        <f t="shared" si="20"/>
        <v>0</v>
      </c>
      <c r="L47" s="45">
        <f t="shared" si="21"/>
        <v>0</v>
      </c>
      <c r="M47" s="107"/>
      <c r="N47" s="107"/>
      <c r="O47" s="108"/>
      <c r="P47" s="108"/>
      <c r="Q47" s="108"/>
      <c r="R47" s="108"/>
      <c r="S47" s="108"/>
      <c r="T47" s="108"/>
      <c r="U47" s="109"/>
      <c r="V47" s="109"/>
      <c r="W47" s="109"/>
    </row>
    <row r="48" ht="93.0" customHeight="1">
      <c r="A48" s="104" t="s">
        <v>139</v>
      </c>
      <c r="B48" s="49">
        <v>4.603743660102E12</v>
      </c>
      <c r="C48" s="105"/>
      <c r="D48" s="50" t="s">
        <v>140</v>
      </c>
      <c r="E48" s="38" t="s">
        <v>141</v>
      </c>
      <c r="F48" s="106">
        <v>690.0</v>
      </c>
      <c r="G48" s="110">
        <f t="shared" si="17"/>
        <v>455.4</v>
      </c>
      <c r="H48" s="41">
        <f t="shared" si="18"/>
        <v>455.4</v>
      </c>
      <c r="I48" s="42">
        <f t="shared" si="19"/>
        <v>455.4</v>
      </c>
      <c r="J48" s="43"/>
      <c r="K48" s="44">
        <f t="shared" si="20"/>
        <v>0</v>
      </c>
      <c r="L48" s="45">
        <f t="shared" si="21"/>
        <v>0</v>
      </c>
      <c r="M48" s="107"/>
      <c r="N48" s="107"/>
      <c r="O48" s="108"/>
      <c r="P48" s="108"/>
      <c r="Q48" s="108"/>
      <c r="R48" s="108"/>
      <c r="S48" s="108"/>
      <c r="T48" s="108"/>
      <c r="U48" s="109"/>
      <c r="V48" s="109"/>
      <c r="W48" s="109"/>
    </row>
    <row r="49" ht="93.0" customHeight="1">
      <c r="A49" s="104" t="s">
        <v>142</v>
      </c>
      <c r="B49" s="49">
        <v>4.603743660096E12</v>
      </c>
      <c r="C49" s="105"/>
      <c r="D49" s="50" t="s">
        <v>143</v>
      </c>
      <c r="E49" s="38" t="s">
        <v>144</v>
      </c>
      <c r="F49" s="106">
        <v>690.0</v>
      </c>
      <c r="G49" s="110">
        <f t="shared" si="17"/>
        <v>455.4</v>
      </c>
      <c r="H49" s="41">
        <f t="shared" si="18"/>
        <v>455.4</v>
      </c>
      <c r="I49" s="42">
        <f t="shared" si="19"/>
        <v>455.4</v>
      </c>
      <c r="J49" s="43"/>
      <c r="K49" s="44">
        <f t="shared" si="20"/>
        <v>0</v>
      </c>
      <c r="L49" s="45">
        <f t="shared" si="21"/>
        <v>0</v>
      </c>
      <c r="M49" s="107"/>
      <c r="N49" s="107"/>
      <c r="O49" s="108"/>
      <c r="P49" s="108"/>
      <c r="Q49" s="108"/>
      <c r="R49" s="108"/>
      <c r="S49" s="108"/>
      <c r="T49" s="108"/>
      <c r="U49" s="109"/>
      <c r="V49" s="109"/>
      <c r="W49" s="109"/>
    </row>
    <row r="50" ht="95.25" customHeight="1">
      <c r="A50" s="104" t="s">
        <v>145</v>
      </c>
      <c r="B50" s="49">
        <v>4.603743660089E12</v>
      </c>
      <c r="C50" s="105"/>
      <c r="D50" s="50" t="s">
        <v>146</v>
      </c>
      <c r="E50" s="38" t="s">
        <v>147</v>
      </c>
      <c r="F50" s="106">
        <v>690.0</v>
      </c>
      <c r="G50" s="110">
        <f t="shared" si="17"/>
        <v>455.4</v>
      </c>
      <c r="H50" s="41">
        <f t="shared" si="18"/>
        <v>455.4</v>
      </c>
      <c r="I50" s="42">
        <f t="shared" si="19"/>
        <v>455.4</v>
      </c>
      <c r="J50" s="43"/>
      <c r="K50" s="44">
        <f t="shared" si="20"/>
        <v>0</v>
      </c>
      <c r="L50" s="45">
        <f t="shared" si="21"/>
        <v>0</v>
      </c>
      <c r="M50" s="107"/>
      <c r="N50" s="107"/>
      <c r="O50" s="108"/>
      <c r="P50" s="108"/>
      <c r="Q50" s="108"/>
      <c r="R50" s="108"/>
      <c r="S50" s="108"/>
      <c r="T50" s="108"/>
      <c r="U50" s="109"/>
      <c r="V50" s="109"/>
      <c r="W50" s="109"/>
    </row>
    <row r="51" ht="93.75" customHeight="1">
      <c r="A51" s="104" t="s">
        <v>148</v>
      </c>
      <c r="B51" s="49">
        <v>4.603766510026E12</v>
      </c>
      <c r="C51" s="105"/>
      <c r="D51" s="50" t="s">
        <v>149</v>
      </c>
      <c r="E51" s="38" t="s">
        <v>150</v>
      </c>
      <c r="F51" s="106">
        <v>690.0</v>
      </c>
      <c r="G51" s="110">
        <f t="shared" si="17"/>
        <v>455.4</v>
      </c>
      <c r="H51" s="41">
        <f t="shared" si="18"/>
        <v>455.4</v>
      </c>
      <c r="I51" s="42">
        <f t="shared" si="19"/>
        <v>455.4</v>
      </c>
      <c r="J51" s="43"/>
      <c r="K51" s="44">
        <f t="shared" si="20"/>
        <v>0</v>
      </c>
      <c r="L51" s="45">
        <f t="shared" si="21"/>
        <v>0</v>
      </c>
      <c r="M51" s="107"/>
      <c r="N51" s="107"/>
      <c r="O51" s="108"/>
      <c r="P51" s="108"/>
      <c r="Q51" s="108"/>
      <c r="R51" s="108"/>
      <c r="S51" s="108"/>
      <c r="T51" s="108"/>
      <c r="U51" s="109"/>
      <c r="V51" s="109"/>
      <c r="W51" s="109"/>
    </row>
    <row r="52" ht="91.5" customHeight="1">
      <c r="A52" s="104" t="s">
        <v>151</v>
      </c>
      <c r="B52" s="49">
        <v>4.603766510033E12</v>
      </c>
      <c r="C52" s="105"/>
      <c r="D52" s="50" t="s">
        <v>152</v>
      </c>
      <c r="E52" s="38" t="s">
        <v>153</v>
      </c>
      <c r="F52" s="106">
        <v>690.0</v>
      </c>
      <c r="G52" s="110">
        <f t="shared" si="17"/>
        <v>455.4</v>
      </c>
      <c r="H52" s="41">
        <f t="shared" si="18"/>
        <v>455.4</v>
      </c>
      <c r="I52" s="42">
        <f t="shared" si="19"/>
        <v>455.4</v>
      </c>
      <c r="J52" s="43"/>
      <c r="K52" s="44">
        <f t="shared" si="20"/>
        <v>0</v>
      </c>
      <c r="L52" s="45">
        <f t="shared" si="21"/>
        <v>0</v>
      </c>
      <c r="M52" s="107"/>
      <c r="N52" s="107"/>
      <c r="O52" s="108"/>
      <c r="P52" s="108"/>
      <c r="Q52" s="108"/>
      <c r="R52" s="108"/>
      <c r="S52" s="108"/>
      <c r="T52" s="108"/>
      <c r="U52" s="109"/>
      <c r="V52" s="109"/>
      <c r="W52" s="109"/>
    </row>
    <row r="53" ht="92.25" customHeight="1">
      <c r="A53" s="104" t="s">
        <v>154</v>
      </c>
      <c r="B53" s="49">
        <v>4.60376651004E12</v>
      </c>
      <c r="C53" s="105"/>
      <c r="D53" s="50" t="s">
        <v>155</v>
      </c>
      <c r="E53" s="38" t="s">
        <v>156</v>
      </c>
      <c r="F53" s="106">
        <v>690.0</v>
      </c>
      <c r="G53" s="110">
        <f t="shared" si="17"/>
        <v>455.4</v>
      </c>
      <c r="H53" s="41">
        <f t="shared" si="18"/>
        <v>455.4</v>
      </c>
      <c r="I53" s="42">
        <f t="shared" si="19"/>
        <v>455.4</v>
      </c>
      <c r="J53" s="43"/>
      <c r="K53" s="44">
        <f t="shared" si="20"/>
        <v>0</v>
      </c>
      <c r="L53" s="45">
        <f t="shared" si="21"/>
        <v>0</v>
      </c>
      <c r="M53" s="107"/>
      <c r="N53" s="107"/>
      <c r="O53" s="108"/>
      <c r="P53" s="108"/>
      <c r="Q53" s="108"/>
      <c r="R53" s="108"/>
      <c r="S53" s="108"/>
      <c r="T53" s="108"/>
      <c r="U53" s="109"/>
      <c r="V53" s="109"/>
      <c r="W53" s="109"/>
    </row>
    <row r="54" ht="107.25" customHeight="1">
      <c r="A54" s="104" t="s">
        <v>157</v>
      </c>
      <c r="B54" s="49">
        <v>4.603766510484E12</v>
      </c>
      <c r="C54" s="105"/>
      <c r="D54" s="73" t="s">
        <v>158</v>
      </c>
      <c r="E54" s="38" t="s">
        <v>159</v>
      </c>
      <c r="F54" s="106">
        <v>1590.0</v>
      </c>
      <c r="G54" s="110">
        <f t="shared" si="17"/>
        <v>1049.4</v>
      </c>
      <c r="H54" s="41">
        <f t="shared" si="18"/>
        <v>1049.4</v>
      </c>
      <c r="I54" s="42">
        <f t="shared" si="19"/>
        <v>1049.4</v>
      </c>
      <c r="J54" s="43"/>
      <c r="K54" s="44">
        <f t="shared" si="20"/>
        <v>0</v>
      </c>
      <c r="L54" s="45">
        <f t="shared" si="21"/>
        <v>0</v>
      </c>
      <c r="M54" s="107"/>
      <c r="N54" s="107"/>
      <c r="O54" s="108"/>
      <c r="P54" s="108"/>
      <c r="Q54" s="108"/>
      <c r="R54" s="108"/>
      <c r="S54" s="108"/>
      <c r="T54" s="108"/>
      <c r="U54" s="109"/>
      <c r="V54" s="109"/>
      <c r="W54" s="109"/>
    </row>
    <row r="55" ht="109.5" customHeight="1">
      <c r="A55" s="104" t="s">
        <v>160</v>
      </c>
      <c r="B55" s="111">
        <v>4.673726886324E12</v>
      </c>
      <c r="C55" s="112"/>
      <c r="D55" s="73" t="s">
        <v>161</v>
      </c>
      <c r="E55" s="38" t="s">
        <v>162</v>
      </c>
      <c r="F55" s="106">
        <v>1590.0</v>
      </c>
      <c r="G55" s="110">
        <f t="shared" si="17"/>
        <v>1049.4</v>
      </c>
      <c r="H55" s="41">
        <f t="shared" si="18"/>
        <v>1049.4</v>
      </c>
      <c r="I55" s="42">
        <f t="shared" si="19"/>
        <v>1049.4</v>
      </c>
      <c r="J55" s="43"/>
      <c r="K55" s="44">
        <f t="shared" si="20"/>
        <v>0</v>
      </c>
      <c r="L55" s="45">
        <f t="shared" si="21"/>
        <v>0</v>
      </c>
      <c r="M55" s="107"/>
      <c r="N55" s="107"/>
      <c r="O55" s="108"/>
      <c r="P55" s="108"/>
      <c r="Q55" s="108"/>
      <c r="R55" s="108"/>
      <c r="S55" s="108"/>
      <c r="T55" s="108"/>
      <c r="U55" s="109"/>
      <c r="V55" s="109"/>
      <c r="W55" s="109"/>
    </row>
    <row r="56" ht="123.0" customHeight="1">
      <c r="A56" s="104" t="s">
        <v>163</v>
      </c>
      <c r="B56" s="113">
        <v>4.673726886331E12</v>
      </c>
      <c r="C56" s="105"/>
      <c r="D56" s="73" t="s">
        <v>164</v>
      </c>
      <c r="E56" s="38" t="s">
        <v>165</v>
      </c>
      <c r="F56" s="106">
        <v>1590.0</v>
      </c>
      <c r="G56" s="110">
        <f t="shared" si="17"/>
        <v>1049.4</v>
      </c>
      <c r="H56" s="41">
        <f t="shared" si="18"/>
        <v>1049.4</v>
      </c>
      <c r="I56" s="42">
        <f t="shared" si="19"/>
        <v>1049.4</v>
      </c>
      <c r="J56" s="43"/>
      <c r="K56" s="44">
        <f t="shared" si="20"/>
        <v>0</v>
      </c>
      <c r="L56" s="45">
        <f t="shared" si="21"/>
        <v>0</v>
      </c>
      <c r="M56" s="107"/>
      <c r="N56" s="107"/>
      <c r="O56" s="108"/>
      <c r="P56" s="108"/>
      <c r="Q56" s="108"/>
      <c r="R56" s="108"/>
      <c r="S56" s="108"/>
      <c r="T56" s="108"/>
      <c r="U56" s="109"/>
      <c r="V56" s="109"/>
      <c r="W56" s="109"/>
    </row>
    <row r="57" ht="22.5" customHeight="1">
      <c r="A57" s="96" t="s">
        <v>166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8"/>
      <c r="M57" s="74"/>
      <c r="N57" s="74"/>
      <c r="O57" s="68"/>
      <c r="P57" s="68"/>
      <c r="Q57" s="68"/>
      <c r="R57" s="68"/>
      <c r="S57" s="68"/>
      <c r="T57" s="68"/>
      <c r="U57" s="33"/>
      <c r="V57" s="33"/>
      <c r="W57" s="33"/>
    </row>
    <row r="58" ht="102.0" customHeight="1">
      <c r="A58" s="104" t="s">
        <v>167</v>
      </c>
      <c r="B58" s="114">
        <v>4.603766510217E12</v>
      </c>
      <c r="C58" s="105"/>
      <c r="D58" s="37" t="s">
        <v>168</v>
      </c>
      <c r="E58" s="38" t="s">
        <v>169</v>
      </c>
      <c r="F58" s="106">
        <v>390.0</v>
      </c>
      <c r="G58" s="110">
        <f t="shared" ref="G58:G64" si="22">F58*65%</f>
        <v>253.5</v>
      </c>
      <c r="H58" s="41">
        <f t="shared" ref="H58:H64" si="23">F58*60%</f>
        <v>234</v>
      </c>
      <c r="I58" s="42">
        <f t="shared" ref="I58:I64" si="24">F58*55%</f>
        <v>214.5</v>
      </c>
      <c r="J58" s="115"/>
      <c r="K58" s="44">
        <f t="shared" ref="K58:K64" si="25">J58*F58</f>
        <v>0</v>
      </c>
      <c r="L58" s="45">
        <f t="shared" ref="L58:L64" si="26">K58*(1-$P$4)</f>
        <v>0</v>
      </c>
      <c r="M58" s="107"/>
      <c r="N58" s="107"/>
      <c r="O58" s="108"/>
      <c r="P58" s="108"/>
      <c r="Q58" s="108"/>
      <c r="R58" s="108"/>
      <c r="S58" s="108"/>
      <c r="T58" s="108"/>
      <c r="U58" s="109"/>
      <c r="V58" s="109"/>
      <c r="W58" s="109"/>
    </row>
    <row r="59" ht="91.5" customHeight="1">
      <c r="A59" s="104" t="s">
        <v>170</v>
      </c>
      <c r="B59" s="116">
        <v>4.603766510248E12</v>
      </c>
      <c r="C59" s="105"/>
      <c r="D59" s="50" t="s">
        <v>171</v>
      </c>
      <c r="E59" s="38" t="s">
        <v>172</v>
      </c>
      <c r="F59" s="106">
        <v>390.0</v>
      </c>
      <c r="G59" s="110">
        <f t="shared" si="22"/>
        <v>253.5</v>
      </c>
      <c r="H59" s="41">
        <f t="shared" si="23"/>
        <v>234</v>
      </c>
      <c r="I59" s="42">
        <f t="shared" si="24"/>
        <v>214.5</v>
      </c>
      <c r="J59" s="115"/>
      <c r="K59" s="44">
        <f t="shared" si="25"/>
        <v>0</v>
      </c>
      <c r="L59" s="45">
        <f t="shared" si="26"/>
        <v>0</v>
      </c>
      <c r="M59" s="107"/>
      <c r="N59" s="107"/>
      <c r="O59" s="108"/>
      <c r="P59" s="108"/>
      <c r="Q59" s="108"/>
      <c r="R59" s="108"/>
      <c r="S59" s="108"/>
      <c r="T59" s="108"/>
      <c r="U59" s="109"/>
      <c r="V59" s="109"/>
      <c r="W59" s="109"/>
    </row>
    <row r="60" ht="102.75" customHeight="1">
      <c r="A60" s="104" t="s">
        <v>173</v>
      </c>
      <c r="B60" s="117">
        <v>4.6037665102E12</v>
      </c>
      <c r="C60" s="105"/>
      <c r="D60" s="73" t="s">
        <v>174</v>
      </c>
      <c r="E60" s="38" t="s">
        <v>175</v>
      </c>
      <c r="F60" s="106">
        <v>390.0</v>
      </c>
      <c r="G60" s="110">
        <f t="shared" si="22"/>
        <v>253.5</v>
      </c>
      <c r="H60" s="41">
        <f t="shared" si="23"/>
        <v>234</v>
      </c>
      <c r="I60" s="42">
        <f t="shared" si="24"/>
        <v>214.5</v>
      </c>
      <c r="J60" s="115"/>
      <c r="K60" s="44">
        <f t="shared" si="25"/>
        <v>0</v>
      </c>
      <c r="L60" s="45">
        <f t="shared" si="26"/>
        <v>0</v>
      </c>
      <c r="M60" s="107"/>
      <c r="N60" s="107"/>
      <c r="O60" s="108"/>
      <c r="P60" s="108"/>
      <c r="Q60" s="108"/>
      <c r="R60" s="108"/>
      <c r="S60" s="108"/>
      <c r="T60" s="108"/>
      <c r="U60" s="109"/>
      <c r="V60" s="109"/>
      <c r="W60" s="109"/>
    </row>
    <row r="61" ht="102.75" customHeight="1">
      <c r="A61" s="104" t="s">
        <v>176</v>
      </c>
      <c r="B61" s="49">
        <v>4.603766510255E12</v>
      </c>
      <c r="C61" s="105"/>
      <c r="D61" s="73" t="s">
        <v>177</v>
      </c>
      <c r="E61" s="38" t="s">
        <v>178</v>
      </c>
      <c r="F61" s="106">
        <v>390.0</v>
      </c>
      <c r="G61" s="110">
        <f t="shared" si="22"/>
        <v>253.5</v>
      </c>
      <c r="H61" s="41">
        <f t="shared" si="23"/>
        <v>234</v>
      </c>
      <c r="I61" s="42">
        <f t="shared" si="24"/>
        <v>214.5</v>
      </c>
      <c r="J61" s="115"/>
      <c r="K61" s="44">
        <f t="shared" si="25"/>
        <v>0</v>
      </c>
      <c r="L61" s="45">
        <f t="shared" si="26"/>
        <v>0</v>
      </c>
      <c r="M61" s="107"/>
      <c r="N61" s="107"/>
      <c r="O61" s="108"/>
      <c r="P61" s="108"/>
      <c r="Q61" s="108"/>
      <c r="R61" s="108"/>
      <c r="S61" s="108"/>
      <c r="T61" s="108"/>
      <c r="U61" s="109"/>
      <c r="V61" s="109"/>
      <c r="W61" s="109"/>
    </row>
    <row r="62" ht="102.75" customHeight="1">
      <c r="A62" s="104" t="s">
        <v>179</v>
      </c>
      <c r="B62" s="49">
        <v>4.603766510224E12</v>
      </c>
      <c r="C62" s="105"/>
      <c r="D62" s="73" t="s">
        <v>180</v>
      </c>
      <c r="E62" s="38" t="s">
        <v>181</v>
      </c>
      <c r="F62" s="106">
        <v>390.0</v>
      </c>
      <c r="G62" s="110">
        <f t="shared" si="22"/>
        <v>253.5</v>
      </c>
      <c r="H62" s="41">
        <f t="shared" si="23"/>
        <v>234</v>
      </c>
      <c r="I62" s="42">
        <f t="shared" si="24"/>
        <v>214.5</v>
      </c>
      <c r="J62" s="115"/>
      <c r="K62" s="44">
        <f t="shared" si="25"/>
        <v>0</v>
      </c>
      <c r="L62" s="45">
        <f t="shared" si="26"/>
        <v>0</v>
      </c>
      <c r="M62" s="107"/>
      <c r="N62" s="107"/>
      <c r="O62" s="108"/>
      <c r="P62" s="108"/>
      <c r="Q62" s="108"/>
      <c r="R62" s="108"/>
      <c r="S62" s="108"/>
      <c r="T62" s="108"/>
      <c r="U62" s="109"/>
      <c r="V62" s="109"/>
      <c r="W62" s="109"/>
    </row>
    <row r="63" ht="102.75" customHeight="1">
      <c r="A63" s="104" t="s">
        <v>182</v>
      </c>
      <c r="B63" s="49">
        <v>4.603766510231E12</v>
      </c>
      <c r="C63" s="118"/>
      <c r="D63" s="73" t="s">
        <v>183</v>
      </c>
      <c r="E63" s="119" t="s">
        <v>184</v>
      </c>
      <c r="F63" s="120">
        <v>390.0</v>
      </c>
      <c r="G63" s="121">
        <f t="shared" si="22"/>
        <v>253.5</v>
      </c>
      <c r="H63" s="122">
        <f t="shared" si="23"/>
        <v>234</v>
      </c>
      <c r="I63" s="123">
        <f t="shared" si="24"/>
        <v>214.5</v>
      </c>
      <c r="J63" s="124"/>
      <c r="K63" s="125">
        <f t="shared" si="25"/>
        <v>0</v>
      </c>
      <c r="L63" s="126">
        <f t="shared" si="26"/>
        <v>0</v>
      </c>
      <c r="M63" s="107"/>
      <c r="N63" s="107"/>
      <c r="O63" s="108"/>
      <c r="P63" s="108"/>
      <c r="Q63" s="108"/>
      <c r="R63" s="108"/>
      <c r="S63" s="108"/>
      <c r="T63" s="108"/>
      <c r="U63" s="109"/>
      <c r="V63" s="109"/>
      <c r="W63" s="109"/>
    </row>
    <row r="64" ht="102.75" customHeight="1">
      <c r="A64" s="127" t="s">
        <v>167</v>
      </c>
      <c r="B64" s="128">
        <v>4.673726886317E12</v>
      </c>
      <c r="C64" s="129"/>
      <c r="D64" s="50" t="s">
        <v>185</v>
      </c>
      <c r="E64" s="130" t="s">
        <v>186</v>
      </c>
      <c r="F64" s="120">
        <v>990.0</v>
      </c>
      <c r="G64" s="121">
        <f t="shared" si="22"/>
        <v>643.5</v>
      </c>
      <c r="H64" s="122">
        <f t="shared" si="23"/>
        <v>594</v>
      </c>
      <c r="I64" s="123">
        <f t="shared" si="24"/>
        <v>544.5</v>
      </c>
      <c r="J64" s="124"/>
      <c r="K64" s="125">
        <f t="shared" si="25"/>
        <v>0</v>
      </c>
      <c r="L64" s="126">
        <f t="shared" si="26"/>
        <v>0</v>
      </c>
      <c r="M64" s="107"/>
      <c r="N64" s="107"/>
      <c r="O64" s="108"/>
      <c r="P64" s="108"/>
      <c r="Q64" s="108"/>
      <c r="R64" s="108"/>
      <c r="S64" s="108"/>
      <c r="T64" s="108"/>
      <c r="U64" s="109"/>
      <c r="V64" s="109"/>
      <c r="W64" s="109"/>
    </row>
    <row r="65" ht="23.25" customHeight="1">
      <c r="A65" s="96" t="s">
        <v>187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8"/>
      <c r="M65" s="74"/>
      <c r="N65" s="74"/>
      <c r="O65" s="68"/>
      <c r="P65" s="68"/>
      <c r="Q65" s="68"/>
      <c r="R65" s="68"/>
      <c r="S65" s="68"/>
      <c r="T65" s="68"/>
      <c r="U65" s="33"/>
      <c r="V65" s="33"/>
      <c r="W65" s="33"/>
    </row>
    <row r="66" ht="108.0" customHeight="1">
      <c r="A66" s="56" t="s">
        <v>188</v>
      </c>
      <c r="B66" s="35">
        <v>4.623721120329E12</v>
      </c>
      <c r="C66" s="36"/>
      <c r="D66" s="50" t="s">
        <v>189</v>
      </c>
      <c r="E66" s="131" t="s">
        <v>190</v>
      </c>
      <c r="F66" s="106">
        <v>1190.0</v>
      </c>
      <c r="G66" s="110">
        <f t="shared" ref="G66:G67" si="27">F66*65%</f>
        <v>773.5</v>
      </c>
      <c r="H66" s="41">
        <f t="shared" ref="H66:H67" si="28">F66*60%</f>
        <v>714</v>
      </c>
      <c r="I66" s="42">
        <f t="shared" ref="I66:I67" si="29">F66*55%</f>
        <v>654.5</v>
      </c>
      <c r="J66" s="43"/>
      <c r="K66" s="44">
        <f t="shared" ref="K66:K67" si="30">J66*F66</f>
        <v>0</v>
      </c>
      <c r="L66" s="45">
        <f t="shared" ref="L66:L67" si="31">K66*(1-$P$4)</f>
        <v>0</v>
      </c>
      <c r="M66" s="132"/>
      <c r="N66" s="132"/>
      <c r="O66" s="133"/>
      <c r="P66" s="133"/>
      <c r="Q66" s="133"/>
      <c r="R66" s="133"/>
      <c r="S66" s="133"/>
      <c r="T66" s="133"/>
      <c r="U66" s="134"/>
      <c r="V66" s="134"/>
      <c r="W66" s="134"/>
    </row>
    <row r="67" ht="108.75" customHeight="1">
      <c r="A67" s="56" t="s">
        <v>191</v>
      </c>
      <c r="B67" s="49">
        <v>4.623721120312E12</v>
      </c>
      <c r="C67" s="36"/>
      <c r="D67" s="73" t="s">
        <v>192</v>
      </c>
      <c r="E67" s="135" t="s">
        <v>193</v>
      </c>
      <c r="F67" s="106">
        <v>1190.0</v>
      </c>
      <c r="G67" s="110">
        <f t="shared" si="27"/>
        <v>773.5</v>
      </c>
      <c r="H67" s="41">
        <f t="shared" si="28"/>
        <v>714</v>
      </c>
      <c r="I67" s="42">
        <f t="shared" si="29"/>
        <v>654.5</v>
      </c>
      <c r="J67" s="43"/>
      <c r="K67" s="44">
        <f t="shared" si="30"/>
        <v>0</v>
      </c>
      <c r="L67" s="45">
        <f t="shared" si="31"/>
        <v>0</v>
      </c>
      <c r="M67" s="136"/>
      <c r="N67" s="136"/>
      <c r="O67" s="68"/>
      <c r="P67" s="68"/>
      <c r="Q67" s="68"/>
      <c r="R67" s="68"/>
      <c r="S67" s="68"/>
      <c r="T67" s="68"/>
      <c r="U67" s="33"/>
      <c r="V67" s="33"/>
      <c r="W67" s="33"/>
    </row>
    <row r="68" ht="21.0" customHeight="1">
      <c r="A68" s="30" t="s">
        <v>194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8"/>
      <c r="M68" s="136"/>
      <c r="N68" s="136"/>
      <c r="O68" s="68"/>
      <c r="P68" s="68"/>
      <c r="Q68" s="68"/>
      <c r="R68" s="68"/>
      <c r="S68" s="68"/>
      <c r="T68" s="68"/>
      <c r="U68" s="33"/>
      <c r="V68" s="33"/>
      <c r="W68" s="33"/>
    </row>
    <row r="69" ht="108.75" customHeight="1">
      <c r="A69" s="70" t="s">
        <v>195</v>
      </c>
      <c r="B69" s="35">
        <v>4.603727249118E12</v>
      </c>
      <c r="C69" s="81"/>
      <c r="D69" s="37" t="s">
        <v>196</v>
      </c>
      <c r="E69" s="137" t="s">
        <v>197</v>
      </c>
      <c r="F69" s="106">
        <v>640.0</v>
      </c>
      <c r="G69" s="110">
        <f t="shared" ref="G69:G72" si="32">F69*65%</f>
        <v>416</v>
      </c>
      <c r="H69" s="41">
        <f t="shared" ref="H69:H72" si="33">F69*60%</f>
        <v>384</v>
      </c>
      <c r="I69" s="42">
        <f t="shared" ref="I69:I72" si="34">F69*55%</f>
        <v>352</v>
      </c>
      <c r="J69" s="43"/>
      <c r="K69" s="44">
        <f t="shared" ref="K69:K72" si="35">J69*F69</f>
        <v>0</v>
      </c>
      <c r="L69" s="45">
        <f t="shared" ref="L69:L72" si="36">K69*(1-$P$4)</f>
        <v>0</v>
      </c>
      <c r="M69" s="74"/>
      <c r="N69" s="74"/>
      <c r="O69" s="68"/>
      <c r="P69" s="68"/>
      <c r="Q69" s="68"/>
      <c r="R69" s="68"/>
      <c r="S69" s="68"/>
      <c r="T69" s="68"/>
      <c r="U69" s="33"/>
      <c r="V69" s="33"/>
      <c r="W69" s="33"/>
    </row>
    <row r="70" ht="108.75" customHeight="1">
      <c r="A70" s="70" t="s">
        <v>198</v>
      </c>
      <c r="B70" s="116">
        <v>4.603727249125E12</v>
      </c>
      <c r="C70" s="77"/>
      <c r="D70" s="50" t="s">
        <v>199</v>
      </c>
      <c r="E70" s="137" t="s">
        <v>200</v>
      </c>
      <c r="F70" s="106">
        <v>640.0</v>
      </c>
      <c r="G70" s="110">
        <f t="shared" si="32"/>
        <v>416</v>
      </c>
      <c r="H70" s="41">
        <f t="shared" si="33"/>
        <v>384</v>
      </c>
      <c r="I70" s="42">
        <f t="shared" si="34"/>
        <v>352</v>
      </c>
      <c r="J70" s="43"/>
      <c r="K70" s="44">
        <f t="shared" si="35"/>
        <v>0</v>
      </c>
      <c r="L70" s="45">
        <f t="shared" si="36"/>
        <v>0</v>
      </c>
      <c r="M70" s="74"/>
      <c r="N70" s="74"/>
      <c r="O70" s="68"/>
      <c r="P70" s="68"/>
      <c r="Q70" s="68"/>
      <c r="R70" s="68"/>
      <c r="S70" s="68"/>
      <c r="T70" s="68"/>
      <c r="U70" s="33"/>
      <c r="V70" s="33"/>
      <c r="W70" s="33"/>
    </row>
    <row r="71" ht="108.75" customHeight="1">
      <c r="A71" s="70" t="s">
        <v>201</v>
      </c>
      <c r="B71" s="49">
        <v>4.603727249149E12</v>
      </c>
      <c r="C71" s="77"/>
      <c r="D71" s="50" t="s">
        <v>202</v>
      </c>
      <c r="E71" s="137" t="s">
        <v>203</v>
      </c>
      <c r="F71" s="106">
        <v>640.0</v>
      </c>
      <c r="G71" s="110">
        <f t="shared" si="32"/>
        <v>416</v>
      </c>
      <c r="H71" s="41">
        <f t="shared" si="33"/>
        <v>384</v>
      </c>
      <c r="I71" s="42">
        <f t="shared" si="34"/>
        <v>352</v>
      </c>
      <c r="J71" s="43"/>
      <c r="K71" s="44">
        <f t="shared" si="35"/>
        <v>0</v>
      </c>
      <c r="L71" s="45">
        <f t="shared" si="36"/>
        <v>0</v>
      </c>
      <c r="M71" s="74"/>
      <c r="N71" s="74"/>
      <c r="O71" s="68"/>
      <c r="P71" s="68"/>
      <c r="Q71" s="68"/>
      <c r="R71" s="68"/>
      <c r="S71" s="68"/>
      <c r="T71" s="68"/>
      <c r="U71" s="33"/>
      <c r="V71" s="33"/>
      <c r="W71" s="33"/>
    </row>
    <row r="72" ht="108.75" customHeight="1">
      <c r="A72" s="70" t="s">
        <v>204</v>
      </c>
      <c r="B72" s="49">
        <v>4.603727249163E12</v>
      </c>
      <c r="C72" s="81"/>
      <c r="D72" s="50" t="s">
        <v>205</v>
      </c>
      <c r="E72" s="137" t="s">
        <v>206</v>
      </c>
      <c r="F72" s="106">
        <v>390.0</v>
      </c>
      <c r="G72" s="110">
        <f t="shared" si="32"/>
        <v>253.5</v>
      </c>
      <c r="H72" s="41">
        <f t="shared" si="33"/>
        <v>234</v>
      </c>
      <c r="I72" s="42">
        <f t="shared" si="34"/>
        <v>214.5</v>
      </c>
      <c r="J72" s="43"/>
      <c r="K72" s="44">
        <f t="shared" si="35"/>
        <v>0</v>
      </c>
      <c r="L72" s="45">
        <f t="shared" si="36"/>
        <v>0</v>
      </c>
      <c r="M72" s="74"/>
      <c r="N72" s="74"/>
      <c r="O72" s="68"/>
      <c r="P72" s="68"/>
      <c r="Q72" s="68"/>
      <c r="R72" s="68"/>
      <c r="S72" s="68"/>
      <c r="T72" s="68"/>
      <c r="U72" s="33"/>
      <c r="V72" s="33"/>
      <c r="W72" s="33"/>
    </row>
    <row r="73" ht="20.25" customHeight="1">
      <c r="A73" s="88" t="s">
        <v>207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90"/>
      <c r="M73" s="68"/>
      <c r="N73" s="68"/>
      <c r="O73" s="68"/>
      <c r="P73" s="68"/>
      <c r="Q73" s="68"/>
      <c r="R73" s="68"/>
      <c r="S73" s="68"/>
      <c r="T73" s="32"/>
      <c r="U73" s="33"/>
      <c r="V73" s="33"/>
      <c r="W73" s="33"/>
    </row>
    <row r="74" ht="108.75" customHeight="1">
      <c r="A74" s="36" t="s">
        <v>208</v>
      </c>
      <c r="B74" s="138">
        <v>9.785604240007E12</v>
      </c>
      <c r="C74" s="36"/>
      <c r="D74" s="37" t="s">
        <v>209</v>
      </c>
      <c r="E74" s="38" t="s">
        <v>210</v>
      </c>
      <c r="F74" s="39">
        <v>149.0</v>
      </c>
      <c r="G74" s="40">
        <f t="shared" ref="G74:G81" si="37">F74*65%</f>
        <v>96.85</v>
      </c>
      <c r="H74" s="41">
        <f t="shared" ref="H74:H81" si="38">F74*60%</f>
        <v>89.4</v>
      </c>
      <c r="I74" s="42">
        <f t="shared" ref="I74:I81" si="39">F74*55%</f>
        <v>81.95</v>
      </c>
      <c r="J74" s="43"/>
      <c r="K74" s="44">
        <f t="shared" ref="K74:K81" si="40">J74*F74</f>
        <v>0</v>
      </c>
      <c r="L74" s="45">
        <f t="shared" ref="L74:L81" si="41">K74*(1-$P$4)</f>
        <v>0</v>
      </c>
      <c r="M74" s="68"/>
      <c r="N74" s="68"/>
      <c r="O74" s="68"/>
      <c r="P74" s="68"/>
      <c r="Q74" s="68"/>
      <c r="R74" s="68"/>
      <c r="S74" s="68"/>
      <c r="T74" s="32"/>
      <c r="U74" s="33"/>
      <c r="V74" s="33"/>
      <c r="W74" s="33"/>
    </row>
    <row r="75" ht="108.75" customHeight="1">
      <c r="A75" s="36" t="s">
        <v>211</v>
      </c>
      <c r="B75" s="114">
        <v>9.785604240014E12</v>
      </c>
      <c r="C75" s="36"/>
      <c r="D75" s="50" t="s">
        <v>212</v>
      </c>
      <c r="E75" s="38" t="s">
        <v>213</v>
      </c>
      <c r="F75" s="39">
        <v>149.0</v>
      </c>
      <c r="G75" s="40">
        <f t="shared" si="37"/>
        <v>96.85</v>
      </c>
      <c r="H75" s="41">
        <f t="shared" si="38"/>
        <v>89.4</v>
      </c>
      <c r="I75" s="42">
        <f t="shared" si="39"/>
        <v>81.95</v>
      </c>
      <c r="J75" s="43"/>
      <c r="K75" s="44">
        <f t="shared" si="40"/>
        <v>0</v>
      </c>
      <c r="L75" s="45">
        <f t="shared" si="41"/>
        <v>0</v>
      </c>
      <c r="M75" s="68"/>
      <c r="N75" s="68"/>
      <c r="O75" s="68"/>
      <c r="P75" s="68"/>
      <c r="Q75" s="68"/>
      <c r="R75" s="68"/>
      <c r="S75" s="68"/>
      <c r="T75" s="32"/>
      <c r="U75" s="33"/>
      <c r="V75" s="33"/>
      <c r="W75" s="33"/>
    </row>
    <row r="76" ht="108.75" customHeight="1">
      <c r="A76" s="36" t="s">
        <v>214</v>
      </c>
      <c r="B76" s="114">
        <v>9.785604240021E12</v>
      </c>
      <c r="C76" s="36"/>
      <c r="D76" s="50" t="s">
        <v>215</v>
      </c>
      <c r="E76" s="38" t="s">
        <v>216</v>
      </c>
      <c r="F76" s="39">
        <v>149.0</v>
      </c>
      <c r="G76" s="40">
        <f t="shared" si="37"/>
        <v>96.85</v>
      </c>
      <c r="H76" s="41">
        <f t="shared" si="38"/>
        <v>89.4</v>
      </c>
      <c r="I76" s="42">
        <f t="shared" si="39"/>
        <v>81.95</v>
      </c>
      <c r="J76" s="43"/>
      <c r="K76" s="44">
        <f t="shared" si="40"/>
        <v>0</v>
      </c>
      <c r="L76" s="45">
        <f t="shared" si="41"/>
        <v>0</v>
      </c>
      <c r="M76" s="68"/>
      <c r="N76" s="68"/>
      <c r="O76" s="68"/>
      <c r="P76" s="68"/>
      <c r="Q76" s="68"/>
      <c r="R76" s="68"/>
      <c r="S76" s="68"/>
      <c r="T76" s="32"/>
      <c r="U76" s="33"/>
      <c r="V76" s="33"/>
      <c r="W76" s="33"/>
    </row>
    <row r="77" ht="108.75" customHeight="1">
      <c r="A77" s="36" t="s">
        <v>217</v>
      </c>
      <c r="B77" s="114">
        <v>9.785604240038E12</v>
      </c>
      <c r="C77" s="36"/>
      <c r="D77" s="50" t="s">
        <v>218</v>
      </c>
      <c r="E77" s="38" t="s">
        <v>219</v>
      </c>
      <c r="F77" s="39">
        <v>149.0</v>
      </c>
      <c r="G77" s="40">
        <f t="shared" si="37"/>
        <v>96.85</v>
      </c>
      <c r="H77" s="41">
        <f t="shared" si="38"/>
        <v>89.4</v>
      </c>
      <c r="I77" s="42">
        <f t="shared" si="39"/>
        <v>81.95</v>
      </c>
      <c r="J77" s="43"/>
      <c r="K77" s="44">
        <f t="shared" si="40"/>
        <v>0</v>
      </c>
      <c r="L77" s="45">
        <f t="shared" si="41"/>
        <v>0</v>
      </c>
      <c r="M77" s="68"/>
      <c r="N77" s="68"/>
      <c r="O77" s="68"/>
      <c r="P77" s="68"/>
      <c r="Q77" s="68"/>
      <c r="R77" s="68"/>
      <c r="S77" s="68"/>
      <c r="T77" s="32"/>
      <c r="U77" s="33"/>
      <c r="V77" s="33"/>
      <c r="W77" s="33"/>
    </row>
    <row r="78" ht="108.75" customHeight="1">
      <c r="A78" s="139" t="s">
        <v>220</v>
      </c>
      <c r="B78" s="140">
        <v>9.785604240045E12</v>
      </c>
      <c r="C78" s="72"/>
      <c r="D78" s="50" t="s">
        <v>221</v>
      </c>
      <c r="E78" s="59" t="s">
        <v>222</v>
      </c>
      <c r="F78" s="39">
        <v>149.0</v>
      </c>
      <c r="G78" s="40">
        <f t="shared" si="37"/>
        <v>96.85</v>
      </c>
      <c r="H78" s="41">
        <f t="shared" si="38"/>
        <v>89.4</v>
      </c>
      <c r="I78" s="42">
        <f t="shared" si="39"/>
        <v>81.95</v>
      </c>
      <c r="J78" s="43"/>
      <c r="K78" s="44">
        <f t="shared" si="40"/>
        <v>0</v>
      </c>
      <c r="L78" s="45">
        <f t="shared" si="41"/>
        <v>0</v>
      </c>
      <c r="M78" s="68"/>
      <c r="N78" s="68"/>
      <c r="O78" s="68"/>
      <c r="P78" s="68"/>
      <c r="Q78" s="68"/>
      <c r="R78" s="68"/>
      <c r="S78" s="68"/>
      <c r="T78" s="32"/>
      <c r="U78" s="33"/>
      <c r="V78" s="33"/>
      <c r="W78" s="33"/>
    </row>
    <row r="79" ht="108.75" customHeight="1">
      <c r="A79" s="139" t="s">
        <v>223</v>
      </c>
      <c r="B79" s="35">
        <v>9.785604240052E12</v>
      </c>
      <c r="C79" s="72"/>
      <c r="D79" s="50" t="s">
        <v>224</v>
      </c>
      <c r="E79" s="59" t="s">
        <v>225</v>
      </c>
      <c r="F79" s="39">
        <v>149.0</v>
      </c>
      <c r="G79" s="40">
        <f t="shared" si="37"/>
        <v>96.85</v>
      </c>
      <c r="H79" s="41">
        <f t="shared" si="38"/>
        <v>89.4</v>
      </c>
      <c r="I79" s="42">
        <f t="shared" si="39"/>
        <v>81.95</v>
      </c>
      <c r="J79" s="43"/>
      <c r="K79" s="44">
        <f t="shared" si="40"/>
        <v>0</v>
      </c>
      <c r="L79" s="45">
        <f t="shared" si="41"/>
        <v>0</v>
      </c>
      <c r="M79" s="68"/>
      <c r="N79" s="68"/>
      <c r="O79" s="68"/>
      <c r="P79" s="68"/>
      <c r="Q79" s="68"/>
      <c r="R79" s="68"/>
      <c r="S79" s="68"/>
      <c r="T79" s="32"/>
      <c r="U79" s="33"/>
      <c r="V79" s="33"/>
      <c r="W79" s="33"/>
    </row>
    <row r="80" ht="108.75" customHeight="1">
      <c r="A80" s="139" t="s">
        <v>226</v>
      </c>
      <c r="B80" s="35">
        <v>9.785604240076E12</v>
      </c>
      <c r="C80" s="72"/>
      <c r="D80" s="50" t="s">
        <v>227</v>
      </c>
      <c r="E80" s="59" t="s">
        <v>228</v>
      </c>
      <c r="F80" s="39">
        <v>149.0</v>
      </c>
      <c r="G80" s="40">
        <f t="shared" si="37"/>
        <v>96.85</v>
      </c>
      <c r="H80" s="41">
        <f t="shared" si="38"/>
        <v>89.4</v>
      </c>
      <c r="I80" s="42">
        <f t="shared" si="39"/>
        <v>81.95</v>
      </c>
      <c r="J80" s="43"/>
      <c r="K80" s="44">
        <f t="shared" si="40"/>
        <v>0</v>
      </c>
      <c r="L80" s="45">
        <f t="shared" si="41"/>
        <v>0</v>
      </c>
      <c r="M80" s="68"/>
      <c r="N80" s="68"/>
      <c r="O80" s="68"/>
      <c r="P80" s="68"/>
      <c r="Q80" s="68"/>
      <c r="R80" s="68"/>
      <c r="S80" s="68"/>
      <c r="T80" s="32"/>
      <c r="U80" s="33"/>
      <c r="V80" s="33"/>
      <c r="W80" s="33"/>
    </row>
    <row r="81" ht="108.75" customHeight="1">
      <c r="A81" s="139" t="s">
        <v>229</v>
      </c>
      <c r="B81" s="141">
        <v>9.785604240069E12</v>
      </c>
      <c r="C81" s="72"/>
      <c r="D81" s="73" t="s">
        <v>230</v>
      </c>
      <c r="E81" s="59" t="s">
        <v>231</v>
      </c>
      <c r="F81" s="39">
        <v>149.0</v>
      </c>
      <c r="G81" s="40">
        <f t="shared" si="37"/>
        <v>96.85</v>
      </c>
      <c r="H81" s="41">
        <f t="shared" si="38"/>
        <v>89.4</v>
      </c>
      <c r="I81" s="42">
        <f t="shared" si="39"/>
        <v>81.95</v>
      </c>
      <c r="J81" s="43"/>
      <c r="K81" s="44">
        <f t="shared" si="40"/>
        <v>0</v>
      </c>
      <c r="L81" s="45">
        <f t="shared" si="41"/>
        <v>0</v>
      </c>
      <c r="M81" s="68"/>
      <c r="N81" s="68"/>
      <c r="O81" s="68"/>
      <c r="P81" s="68"/>
      <c r="Q81" s="68"/>
      <c r="R81" s="68"/>
      <c r="S81" s="68"/>
      <c r="T81" s="32"/>
      <c r="U81" s="33"/>
      <c r="V81" s="33"/>
      <c r="W81" s="33"/>
    </row>
    <row r="82" ht="20.25" customHeight="1">
      <c r="A82" s="30" t="s">
        <v>232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8"/>
      <c r="M82" s="74"/>
      <c r="N82" s="74"/>
      <c r="O82" s="68"/>
      <c r="P82" s="68"/>
      <c r="Q82" s="68"/>
      <c r="R82" s="68"/>
      <c r="S82" s="68"/>
      <c r="T82" s="68"/>
      <c r="U82" s="33"/>
      <c r="V82" s="33"/>
      <c r="W82" s="33"/>
    </row>
    <row r="83" ht="108.75" customHeight="1">
      <c r="A83" s="57" t="s">
        <v>233</v>
      </c>
      <c r="B83" s="142" t="s">
        <v>234</v>
      </c>
      <c r="C83" s="143"/>
      <c r="D83" s="76" t="s">
        <v>235</v>
      </c>
      <c r="E83" s="135" t="s">
        <v>236</v>
      </c>
      <c r="F83" s="106">
        <v>340.0</v>
      </c>
      <c r="G83" s="110">
        <f t="shared" ref="G83:G85" si="42">F83*65%</f>
        <v>221</v>
      </c>
      <c r="H83" s="41">
        <f t="shared" ref="H83:H85" si="43">F83*60%</f>
        <v>204</v>
      </c>
      <c r="I83" s="42">
        <f t="shared" ref="I83:I85" si="44">F83*55%</f>
        <v>187</v>
      </c>
      <c r="J83" s="60"/>
      <c r="K83" s="44">
        <f t="shared" ref="K83:K85" si="45">J83*F83</f>
        <v>0</v>
      </c>
      <c r="L83" s="45">
        <f t="shared" ref="L83:L85" si="46">K83*(1-$P$4)</f>
        <v>0</v>
      </c>
      <c r="M83" s="74"/>
      <c r="N83" s="74"/>
      <c r="O83" s="68"/>
      <c r="P83" s="68"/>
      <c r="Q83" s="68"/>
      <c r="R83" s="68"/>
      <c r="S83" s="68"/>
      <c r="T83" s="68"/>
      <c r="U83" s="33"/>
      <c r="V83" s="33"/>
      <c r="W83" s="33"/>
    </row>
    <row r="84" ht="108.75" customHeight="1">
      <c r="A84" s="57" t="s">
        <v>237</v>
      </c>
      <c r="B84" s="144" t="s">
        <v>238</v>
      </c>
      <c r="C84" s="143"/>
      <c r="D84" s="58" t="s">
        <v>239</v>
      </c>
      <c r="E84" s="135" t="s">
        <v>240</v>
      </c>
      <c r="F84" s="106">
        <v>340.0</v>
      </c>
      <c r="G84" s="110">
        <f t="shared" si="42"/>
        <v>221</v>
      </c>
      <c r="H84" s="41">
        <f t="shared" si="43"/>
        <v>204</v>
      </c>
      <c r="I84" s="42">
        <f t="shared" si="44"/>
        <v>187</v>
      </c>
      <c r="J84" s="60"/>
      <c r="K84" s="44">
        <f t="shared" si="45"/>
        <v>0</v>
      </c>
      <c r="L84" s="45">
        <f t="shared" si="46"/>
        <v>0</v>
      </c>
      <c r="M84" s="74"/>
      <c r="N84" s="74"/>
      <c r="O84" s="68"/>
      <c r="P84" s="68"/>
      <c r="Q84" s="68"/>
      <c r="R84" s="68"/>
      <c r="S84" s="68"/>
      <c r="T84" s="68"/>
      <c r="U84" s="33"/>
      <c r="V84" s="33"/>
      <c r="W84" s="33"/>
    </row>
    <row r="85" ht="108.75" customHeight="1">
      <c r="A85" s="57" t="s">
        <v>241</v>
      </c>
      <c r="B85" s="145" t="s">
        <v>242</v>
      </c>
      <c r="C85" s="143"/>
      <c r="D85" s="146" t="s">
        <v>243</v>
      </c>
      <c r="E85" s="135" t="s">
        <v>244</v>
      </c>
      <c r="F85" s="106">
        <v>340.0</v>
      </c>
      <c r="G85" s="110">
        <f t="shared" si="42"/>
        <v>221</v>
      </c>
      <c r="H85" s="41">
        <f t="shared" si="43"/>
        <v>204</v>
      </c>
      <c r="I85" s="42">
        <f t="shared" si="44"/>
        <v>187</v>
      </c>
      <c r="J85" s="60"/>
      <c r="K85" s="44">
        <f t="shared" si="45"/>
        <v>0</v>
      </c>
      <c r="L85" s="45">
        <f t="shared" si="46"/>
        <v>0</v>
      </c>
      <c r="M85" s="74"/>
      <c r="N85" s="74"/>
      <c r="O85" s="68"/>
      <c r="P85" s="68"/>
      <c r="Q85" s="68"/>
      <c r="R85" s="68"/>
      <c r="S85" s="68"/>
      <c r="T85" s="68"/>
      <c r="U85" s="33"/>
      <c r="V85" s="33"/>
      <c r="W85" s="33"/>
    </row>
    <row r="86" ht="21.0" customHeight="1">
      <c r="A86" s="30" t="s">
        <v>245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8"/>
      <c r="M86" s="74"/>
      <c r="N86" s="74"/>
      <c r="O86" s="68"/>
      <c r="P86" s="68"/>
      <c r="Q86" s="68"/>
      <c r="R86" s="68"/>
      <c r="S86" s="68"/>
      <c r="T86" s="68"/>
      <c r="U86" s="33"/>
      <c r="V86" s="33"/>
      <c r="W86" s="33"/>
    </row>
    <row r="87" ht="108.75" customHeight="1">
      <c r="A87" s="147" t="s">
        <v>246</v>
      </c>
      <c r="B87" s="140">
        <v>9.785604138175E12</v>
      </c>
      <c r="C87" s="147"/>
      <c r="D87" s="37" t="s">
        <v>247</v>
      </c>
      <c r="E87" s="137" t="s">
        <v>248</v>
      </c>
      <c r="F87" s="106">
        <v>340.0</v>
      </c>
      <c r="G87" s="110">
        <f t="shared" ref="G87:G89" si="47">F87*65%</f>
        <v>221</v>
      </c>
      <c r="H87" s="41">
        <f t="shared" ref="H87:H89" si="48">F87*60%</f>
        <v>204</v>
      </c>
      <c r="I87" s="42">
        <f t="shared" ref="I87:I89" si="49">F87*55%</f>
        <v>187</v>
      </c>
      <c r="J87" s="43"/>
      <c r="K87" s="44">
        <f t="shared" ref="K87:K89" si="50">J87*F87</f>
        <v>0</v>
      </c>
      <c r="L87" s="45">
        <f t="shared" ref="L87:L89" si="51">K87*(1-$P$4)</f>
        <v>0</v>
      </c>
      <c r="M87" s="68"/>
      <c r="N87" s="68"/>
      <c r="O87" s="68"/>
      <c r="P87" s="68"/>
      <c r="Q87" s="68"/>
      <c r="R87" s="68"/>
      <c r="S87" s="68"/>
      <c r="T87" s="32"/>
      <c r="U87" s="33"/>
      <c r="V87" s="33"/>
      <c r="W87" s="33"/>
    </row>
    <row r="88" ht="108.75" customHeight="1">
      <c r="A88" s="147" t="s">
        <v>249</v>
      </c>
      <c r="B88" s="35">
        <v>9.785604138182E12</v>
      </c>
      <c r="C88" s="147"/>
      <c r="D88" s="50" t="s">
        <v>250</v>
      </c>
      <c r="E88" s="137" t="s">
        <v>251</v>
      </c>
      <c r="F88" s="106">
        <v>340.0</v>
      </c>
      <c r="G88" s="110">
        <f t="shared" si="47"/>
        <v>221</v>
      </c>
      <c r="H88" s="41">
        <f t="shared" si="48"/>
        <v>204</v>
      </c>
      <c r="I88" s="42">
        <f t="shared" si="49"/>
        <v>187</v>
      </c>
      <c r="J88" s="43"/>
      <c r="K88" s="44">
        <f t="shared" si="50"/>
        <v>0</v>
      </c>
      <c r="L88" s="45">
        <f t="shared" si="51"/>
        <v>0</v>
      </c>
      <c r="M88" s="68"/>
      <c r="N88" s="68"/>
      <c r="O88" s="68"/>
      <c r="P88" s="68"/>
      <c r="Q88" s="68"/>
      <c r="R88" s="68"/>
      <c r="S88" s="68"/>
      <c r="T88" s="32"/>
      <c r="U88" s="33"/>
      <c r="V88" s="33"/>
      <c r="W88" s="33"/>
    </row>
    <row r="89" ht="108.75" customHeight="1">
      <c r="A89" s="36" t="s">
        <v>252</v>
      </c>
      <c r="B89" s="148">
        <v>9.785604240083E12</v>
      </c>
      <c r="C89" s="72"/>
      <c r="D89" s="73" t="s">
        <v>253</v>
      </c>
      <c r="E89" s="137" t="s">
        <v>254</v>
      </c>
      <c r="F89" s="106">
        <v>340.0</v>
      </c>
      <c r="G89" s="110">
        <f t="shared" si="47"/>
        <v>221</v>
      </c>
      <c r="H89" s="41">
        <f t="shared" si="48"/>
        <v>204</v>
      </c>
      <c r="I89" s="42">
        <f t="shared" si="49"/>
        <v>187</v>
      </c>
      <c r="J89" s="43"/>
      <c r="K89" s="44">
        <f t="shared" si="50"/>
        <v>0</v>
      </c>
      <c r="L89" s="45">
        <f t="shared" si="51"/>
        <v>0</v>
      </c>
      <c r="M89" s="68"/>
      <c r="N89" s="68"/>
      <c r="O89" s="68"/>
      <c r="P89" s="68"/>
      <c r="Q89" s="68"/>
      <c r="R89" s="68"/>
      <c r="S89" s="68"/>
      <c r="T89" s="32"/>
      <c r="U89" s="33"/>
      <c r="V89" s="33"/>
      <c r="W89" s="33"/>
    </row>
    <row r="90" ht="18.75" customHeight="1">
      <c r="A90" s="30" t="s">
        <v>255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8"/>
      <c r="M90" s="74"/>
      <c r="N90" s="74"/>
      <c r="O90" s="68"/>
      <c r="P90" s="68"/>
      <c r="Q90" s="68"/>
      <c r="R90" s="68"/>
      <c r="S90" s="68"/>
      <c r="T90" s="68"/>
      <c r="U90" s="33"/>
      <c r="V90" s="33"/>
      <c r="W90" s="33"/>
    </row>
    <row r="91" ht="108.75" customHeight="1">
      <c r="A91" s="57" t="s">
        <v>256</v>
      </c>
      <c r="B91" s="149">
        <v>9.785604419809E12</v>
      </c>
      <c r="C91" s="143"/>
      <c r="D91" s="76" t="s">
        <v>257</v>
      </c>
      <c r="E91" s="135" t="s">
        <v>258</v>
      </c>
      <c r="F91" s="106">
        <v>340.0</v>
      </c>
      <c r="G91" s="110">
        <f t="shared" ref="G91:G93" si="52">F91*65%</f>
        <v>221</v>
      </c>
      <c r="H91" s="41">
        <f t="shared" ref="H91:H93" si="53">F91*60%</f>
        <v>204</v>
      </c>
      <c r="I91" s="42">
        <f t="shared" ref="I91:I93" si="54">F91*55%</f>
        <v>187</v>
      </c>
      <c r="J91" s="60"/>
      <c r="K91" s="44">
        <f t="shared" ref="K91:K93" si="55">J91*F91</f>
        <v>0</v>
      </c>
      <c r="L91" s="45">
        <f t="shared" ref="L91:L93" si="56">K91*(1-$P$4)</f>
        <v>0</v>
      </c>
      <c r="M91" s="68"/>
      <c r="N91" s="68"/>
      <c r="O91" s="68"/>
      <c r="P91" s="68"/>
      <c r="Q91" s="68"/>
      <c r="R91" s="68"/>
      <c r="S91" s="68"/>
      <c r="T91" s="32"/>
      <c r="U91" s="33"/>
      <c r="V91" s="33"/>
      <c r="W91" s="33"/>
    </row>
    <row r="92" ht="108.75" customHeight="1">
      <c r="A92" s="57" t="s">
        <v>259</v>
      </c>
      <c r="B92" s="150">
        <v>9.785604419816E12</v>
      </c>
      <c r="C92" s="143"/>
      <c r="D92" s="58" t="s">
        <v>260</v>
      </c>
      <c r="E92" s="135" t="s">
        <v>261</v>
      </c>
      <c r="F92" s="106">
        <v>340.0</v>
      </c>
      <c r="G92" s="110">
        <f t="shared" si="52"/>
        <v>221</v>
      </c>
      <c r="H92" s="41">
        <f t="shared" si="53"/>
        <v>204</v>
      </c>
      <c r="I92" s="42">
        <f t="shared" si="54"/>
        <v>187</v>
      </c>
      <c r="J92" s="60"/>
      <c r="K92" s="44">
        <f t="shared" si="55"/>
        <v>0</v>
      </c>
      <c r="L92" s="45">
        <f t="shared" si="56"/>
        <v>0</v>
      </c>
      <c r="M92" s="68"/>
      <c r="N92" s="68"/>
      <c r="O92" s="68"/>
      <c r="P92" s="68"/>
      <c r="Q92" s="68"/>
      <c r="R92" s="68"/>
      <c r="S92" s="68"/>
      <c r="T92" s="32"/>
      <c r="U92" s="33"/>
      <c r="V92" s="33"/>
      <c r="W92" s="33"/>
    </row>
    <row r="93" ht="108.75" customHeight="1">
      <c r="A93" s="57" t="s">
        <v>262</v>
      </c>
      <c r="B93" s="151">
        <v>9.785604419823E12</v>
      </c>
      <c r="C93" s="143"/>
      <c r="D93" s="146" t="s">
        <v>263</v>
      </c>
      <c r="E93" s="135" t="s">
        <v>264</v>
      </c>
      <c r="F93" s="106">
        <v>340.0</v>
      </c>
      <c r="G93" s="110">
        <f t="shared" si="52"/>
        <v>221</v>
      </c>
      <c r="H93" s="41">
        <f t="shared" si="53"/>
        <v>204</v>
      </c>
      <c r="I93" s="42">
        <f t="shared" si="54"/>
        <v>187</v>
      </c>
      <c r="J93" s="60"/>
      <c r="K93" s="44">
        <f t="shared" si="55"/>
        <v>0</v>
      </c>
      <c r="L93" s="45">
        <f t="shared" si="56"/>
        <v>0</v>
      </c>
      <c r="M93" s="68"/>
      <c r="N93" s="68"/>
      <c r="O93" s="68"/>
      <c r="P93" s="68"/>
      <c r="Q93" s="68"/>
      <c r="R93" s="68"/>
      <c r="S93" s="68"/>
      <c r="T93" s="32"/>
      <c r="U93" s="33"/>
      <c r="V93" s="33"/>
      <c r="W93" s="33"/>
    </row>
    <row r="94" ht="20.25" customHeight="1">
      <c r="A94" s="30" t="s">
        <v>265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8"/>
      <c r="M94" s="74"/>
      <c r="N94" s="74"/>
      <c r="O94" s="68"/>
      <c r="P94" s="68"/>
      <c r="Q94" s="68"/>
      <c r="R94" s="68"/>
      <c r="S94" s="68"/>
      <c r="T94" s="68"/>
      <c r="U94" s="33"/>
      <c r="V94" s="33"/>
      <c r="W94" s="33"/>
    </row>
    <row r="95" ht="102.75" customHeight="1">
      <c r="A95" s="57" t="s">
        <v>266</v>
      </c>
      <c r="B95" s="151">
        <v>9.785604889626E12</v>
      </c>
      <c r="C95" s="152"/>
      <c r="D95" s="146" t="s">
        <v>267</v>
      </c>
      <c r="E95" s="135" t="s">
        <v>268</v>
      </c>
      <c r="F95" s="106">
        <v>240.0</v>
      </c>
      <c r="G95" s="110">
        <f t="shared" ref="G95:G97" si="57">F95*65%</f>
        <v>156</v>
      </c>
      <c r="H95" s="41">
        <f t="shared" ref="H95:H97" si="58">F95*60%</f>
        <v>144</v>
      </c>
      <c r="I95" s="42">
        <f t="shared" ref="I95:I97" si="59">F95*55%</f>
        <v>132</v>
      </c>
      <c r="J95" s="43"/>
      <c r="K95" s="44">
        <f t="shared" ref="K95:K97" si="60">J95*F95</f>
        <v>0</v>
      </c>
      <c r="L95" s="45">
        <f t="shared" ref="L95:L97" si="61">K95*(1-$P$4)</f>
        <v>0</v>
      </c>
      <c r="M95" s="74"/>
      <c r="N95" s="74"/>
      <c r="O95" s="68"/>
      <c r="P95" s="68"/>
      <c r="Q95" s="68"/>
      <c r="R95" s="68"/>
      <c r="S95" s="68"/>
      <c r="T95" s="68"/>
      <c r="U95" s="33"/>
      <c r="V95" s="33"/>
      <c r="W95" s="33"/>
    </row>
    <row r="96" ht="102.0" customHeight="1">
      <c r="A96" s="57" t="s">
        <v>269</v>
      </c>
      <c r="B96" s="151">
        <v>9.785604889619E12</v>
      </c>
      <c r="C96" s="152"/>
      <c r="D96" s="146" t="s">
        <v>270</v>
      </c>
      <c r="E96" s="135" t="s">
        <v>271</v>
      </c>
      <c r="F96" s="106">
        <v>240.0</v>
      </c>
      <c r="G96" s="110">
        <f t="shared" si="57"/>
        <v>156</v>
      </c>
      <c r="H96" s="41">
        <f t="shared" si="58"/>
        <v>144</v>
      </c>
      <c r="I96" s="42">
        <f t="shared" si="59"/>
        <v>132</v>
      </c>
      <c r="J96" s="43"/>
      <c r="K96" s="44">
        <f t="shared" si="60"/>
        <v>0</v>
      </c>
      <c r="L96" s="45">
        <f t="shared" si="61"/>
        <v>0</v>
      </c>
      <c r="M96" s="74"/>
      <c r="N96" s="74"/>
      <c r="O96" s="68"/>
      <c r="P96" s="68"/>
      <c r="Q96" s="68"/>
      <c r="R96" s="68"/>
      <c r="S96" s="68"/>
      <c r="T96" s="68"/>
      <c r="U96" s="33"/>
      <c r="V96" s="33"/>
      <c r="W96" s="33"/>
    </row>
    <row r="97" ht="108.0" customHeight="1">
      <c r="A97" s="57" t="s">
        <v>272</v>
      </c>
      <c r="B97" s="151">
        <v>9.785604889633E12</v>
      </c>
      <c r="C97" s="152"/>
      <c r="D97" s="146" t="s">
        <v>273</v>
      </c>
      <c r="E97" s="135" t="s">
        <v>274</v>
      </c>
      <c r="F97" s="106">
        <v>240.0</v>
      </c>
      <c r="G97" s="110">
        <f t="shared" si="57"/>
        <v>156</v>
      </c>
      <c r="H97" s="41">
        <f t="shared" si="58"/>
        <v>144</v>
      </c>
      <c r="I97" s="42">
        <f t="shared" si="59"/>
        <v>132</v>
      </c>
      <c r="J97" s="43"/>
      <c r="K97" s="44">
        <f t="shared" si="60"/>
        <v>0</v>
      </c>
      <c r="L97" s="45">
        <f t="shared" si="61"/>
        <v>0</v>
      </c>
      <c r="M97" s="74"/>
      <c r="N97" s="74"/>
      <c r="O97" s="68"/>
      <c r="P97" s="68"/>
      <c r="Q97" s="68"/>
      <c r="R97" s="68"/>
      <c r="S97" s="68"/>
      <c r="T97" s="68"/>
      <c r="U97" s="33"/>
      <c r="V97" s="33"/>
      <c r="W97" s="33"/>
    </row>
    <row r="98" ht="20.25" customHeight="1">
      <c r="A98" s="30" t="s">
        <v>275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8"/>
      <c r="M98" s="74"/>
      <c r="N98" s="74"/>
      <c r="O98" s="68"/>
      <c r="P98" s="68"/>
      <c r="Q98" s="68"/>
      <c r="R98" s="68"/>
      <c r="S98" s="68"/>
      <c r="T98" s="68"/>
      <c r="U98" s="33"/>
      <c r="V98" s="33"/>
      <c r="W98" s="33"/>
    </row>
    <row r="99" ht="108.75" customHeight="1">
      <c r="A99" s="36" t="s">
        <v>276</v>
      </c>
      <c r="B99" s="153" t="s">
        <v>277</v>
      </c>
      <c r="C99" s="72"/>
      <c r="D99" s="37" t="s">
        <v>278</v>
      </c>
      <c r="E99" s="137" t="s">
        <v>279</v>
      </c>
      <c r="F99" s="106">
        <v>340.0</v>
      </c>
      <c r="G99" s="110">
        <f t="shared" ref="G99:G102" si="62">F99*65%</f>
        <v>221</v>
      </c>
      <c r="H99" s="41">
        <f t="shared" ref="H99:H102" si="63">F99*60%</f>
        <v>204</v>
      </c>
      <c r="I99" s="42">
        <f t="shared" ref="I99:I102" si="64">F99*55%</f>
        <v>187</v>
      </c>
      <c r="J99" s="43"/>
      <c r="K99" s="44">
        <f t="shared" ref="K99:K102" si="65">J99*F99</f>
        <v>0</v>
      </c>
      <c r="L99" s="45">
        <f t="shared" ref="L99:L102" si="66">K99*(1-$P$4)</f>
        <v>0</v>
      </c>
      <c r="M99" s="74"/>
      <c r="N99" s="74"/>
      <c r="O99" s="68"/>
      <c r="P99" s="68"/>
      <c r="Q99" s="68"/>
      <c r="R99" s="68"/>
      <c r="S99" s="68"/>
      <c r="T99" s="68"/>
      <c r="U99" s="33"/>
      <c r="V99" s="33"/>
      <c r="W99" s="33"/>
    </row>
    <row r="100" ht="108.75" customHeight="1">
      <c r="A100" s="36" t="s">
        <v>280</v>
      </c>
      <c r="B100" s="154" t="s">
        <v>281</v>
      </c>
      <c r="C100" s="72"/>
      <c r="D100" s="50" t="s">
        <v>282</v>
      </c>
      <c r="E100" s="137" t="s">
        <v>283</v>
      </c>
      <c r="F100" s="106">
        <v>340.0</v>
      </c>
      <c r="G100" s="110">
        <f t="shared" si="62"/>
        <v>221</v>
      </c>
      <c r="H100" s="41">
        <f t="shared" si="63"/>
        <v>204</v>
      </c>
      <c r="I100" s="42">
        <f t="shared" si="64"/>
        <v>187</v>
      </c>
      <c r="J100" s="43"/>
      <c r="K100" s="44">
        <f t="shared" si="65"/>
        <v>0</v>
      </c>
      <c r="L100" s="45">
        <f t="shared" si="66"/>
        <v>0</v>
      </c>
      <c r="M100" s="74"/>
      <c r="N100" s="74"/>
      <c r="O100" s="68"/>
      <c r="P100" s="68"/>
      <c r="Q100" s="68"/>
      <c r="R100" s="68"/>
      <c r="S100" s="68"/>
      <c r="T100" s="68"/>
      <c r="U100" s="33"/>
      <c r="V100" s="33"/>
      <c r="W100" s="33"/>
    </row>
    <row r="101" ht="108.75" customHeight="1">
      <c r="A101" s="36" t="s">
        <v>284</v>
      </c>
      <c r="B101" s="154" t="s">
        <v>285</v>
      </c>
      <c r="C101" s="72"/>
      <c r="D101" s="50" t="s">
        <v>286</v>
      </c>
      <c r="E101" s="137" t="s">
        <v>287</v>
      </c>
      <c r="F101" s="106">
        <v>340.0</v>
      </c>
      <c r="G101" s="110">
        <f t="shared" si="62"/>
        <v>221</v>
      </c>
      <c r="H101" s="41">
        <f t="shared" si="63"/>
        <v>204</v>
      </c>
      <c r="I101" s="42">
        <f t="shared" si="64"/>
        <v>187</v>
      </c>
      <c r="J101" s="43"/>
      <c r="K101" s="44">
        <f t="shared" si="65"/>
        <v>0</v>
      </c>
      <c r="L101" s="45">
        <f t="shared" si="66"/>
        <v>0</v>
      </c>
      <c r="M101" s="74"/>
      <c r="N101" s="74"/>
      <c r="O101" s="68"/>
      <c r="P101" s="68"/>
      <c r="Q101" s="68"/>
      <c r="R101" s="68"/>
      <c r="S101" s="68"/>
      <c r="T101" s="68"/>
      <c r="U101" s="33"/>
      <c r="V101" s="33"/>
      <c r="W101" s="33"/>
    </row>
    <row r="102" ht="108.75" customHeight="1">
      <c r="A102" s="36" t="s">
        <v>288</v>
      </c>
      <c r="B102" s="155" t="s">
        <v>289</v>
      </c>
      <c r="C102" s="72"/>
      <c r="D102" s="73" t="s">
        <v>290</v>
      </c>
      <c r="E102" s="137" t="s">
        <v>291</v>
      </c>
      <c r="F102" s="106">
        <v>340.0</v>
      </c>
      <c r="G102" s="110">
        <f t="shared" si="62"/>
        <v>221</v>
      </c>
      <c r="H102" s="41">
        <f t="shared" si="63"/>
        <v>204</v>
      </c>
      <c r="I102" s="42">
        <f t="shared" si="64"/>
        <v>187</v>
      </c>
      <c r="J102" s="43"/>
      <c r="K102" s="44">
        <f t="shared" si="65"/>
        <v>0</v>
      </c>
      <c r="L102" s="45">
        <f t="shared" si="66"/>
        <v>0</v>
      </c>
      <c r="M102" s="74"/>
      <c r="N102" s="74"/>
      <c r="O102" s="68"/>
      <c r="P102" s="68"/>
      <c r="Q102" s="68"/>
      <c r="R102" s="68"/>
      <c r="S102" s="68"/>
      <c r="T102" s="68"/>
      <c r="U102" s="33"/>
      <c r="V102" s="33"/>
      <c r="W102" s="33"/>
    </row>
    <row r="103" ht="20.25" customHeight="1">
      <c r="A103" s="30" t="s">
        <v>292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8"/>
      <c r="M103" s="74"/>
      <c r="N103" s="74"/>
      <c r="O103" s="68"/>
      <c r="P103" s="68"/>
      <c r="Q103" s="68"/>
      <c r="R103" s="68"/>
      <c r="S103" s="68"/>
      <c r="T103" s="68"/>
      <c r="U103" s="33"/>
      <c r="V103" s="33"/>
      <c r="W103" s="33"/>
    </row>
    <row r="104" ht="108.75" customHeight="1">
      <c r="A104" s="36" t="s">
        <v>293</v>
      </c>
      <c r="B104" s="138">
        <v>9.785604419847E12</v>
      </c>
      <c r="C104" s="72"/>
      <c r="D104" s="37" t="s">
        <v>294</v>
      </c>
      <c r="E104" s="137" t="s">
        <v>295</v>
      </c>
      <c r="F104" s="106">
        <v>340.0</v>
      </c>
      <c r="G104" s="110">
        <f t="shared" ref="G104:G107" si="67">F104*65%</f>
        <v>221</v>
      </c>
      <c r="H104" s="41">
        <f t="shared" ref="H104:H107" si="68">F104*60%</f>
        <v>204</v>
      </c>
      <c r="I104" s="42">
        <f t="shared" ref="I104:I107" si="69">F104*55%</f>
        <v>187</v>
      </c>
      <c r="J104" s="43"/>
      <c r="K104" s="44">
        <f t="shared" ref="K104:K107" si="70">J104*F104</f>
        <v>0</v>
      </c>
      <c r="L104" s="45">
        <f t="shared" ref="L104:L107" si="71">K104*(1-$P$4)</f>
        <v>0</v>
      </c>
      <c r="M104" s="68"/>
      <c r="N104" s="68"/>
      <c r="O104" s="68"/>
      <c r="P104" s="68"/>
      <c r="Q104" s="68"/>
      <c r="R104" s="68"/>
      <c r="S104" s="68"/>
      <c r="T104" s="32"/>
      <c r="U104" s="33"/>
      <c r="V104" s="33"/>
      <c r="W104" s="33"/>
    </row>
    <row r="105" ht="108.75" customHeight="1">
      <c r="A105" s="36" t="s">
        <v>296</v>
      </c>
      <c r="B105" s="114">
        <v>9.785604419854E12</v>
      </c>
      <c r="C105" s="72"/>
      <c r="D105" s="50" t="s">
        <v>297</v>
      </c>
      <c r="E105" s="137" t="s">
        <v>298</v>
      </c>
      <c r="F105" s="106">
        <v>340.0</v>
      </c>
      <c r="G105" s="110">
        <f t="shared" si="67"/>
        <v>221</v>
      </c>
      <c r="H105" s="41">
        <f t="shared" si="68"/>
        <v>204</v>
      </c>
      <c r="I105" s="42">
        <f t="shared" si="69"/>
        <v>187</v>
      </c>
      <c r="J105" s="43"/>
      <c r="K105" s="44">
        <f t="shared" si="70"/>
        <v>0</v>
      </c>
      <c r="L105" s="45">
        <f t="shared" si="71"/>
        <v>0</v>
      </c>
      <c r="M105" s="68"/>
      <c r="N105" s="68"/>
      <c r="O105" s="68"/>
      <c r="P105" s="68"/>
      <c r="Q105" s="68"/>
      <c r="R105" s="68"/>
      <c r="S105" s="68"/>
      <c r="T105" s="32"/>
      <c r="U105" s="33"/>
      <c r="V105" s="33"/>
      <c r="W105" s="33"/>
    </row>
    <row r="106" ht="115.5" customHeight="1">
      <c r="A106" s="36" t="s">
        <v>299</v>
      </c>
      <c r="B106" s="36">
        <v>9.785604542873E12</v>
      </c>
      <c r="C106" s="72"/>
      <c r="D106" s="50" t="s">
        <v>300</v>
      </c>
      <c r="E106" s="137" t="s">
        <v>301</v>
      </c>
      <c r="F106" s="106">
        <v>340.0</v>
      </c>
      <c r="G106" s="110">
        <f t="shared" si="67"/>
        <v>221</v>
      </c>
      <c r="H106" s="41">
        <f t="shared" si="68"/>
        <v>204</v>
      </c>
      <c r="I106" s="42">
        <f t="shared" si="69"/>
        <v>187</v>
      </c>
      <c r="J106" s="43"/>
      <c r="K106" s="44">
        <f t="shared" si="70"/>
        <v>0</v>
      </c>
      <c r="L106" s="45">
        <f t="shared" si="71"/>
        <v>0</v>
      </c>
      <c r="M106" s="68"/>
      <c r="N106" s="68"/>
      <c r="O106" s="68"/>
      <c r="P106" s="68"/>
      <c r="Q106" s="68"/>
      <c r="R106" s="68"/>
      <c r="S106" s="68"/>
      <c r="T106" s="32"/>
      <c r="U106" s="33"/>
      <c r="V106" s="33"/>
      <c r="W106" s="33"/>
    </row>
    <row r="107" ht="115.5" customHeight="1">
      <c r="A107" s="36" t="s">
        <v>302</v>
      </c>
      <c r="B107" s="36">
        <v>9.78560454288E12</v>
      </c>
      <c r="C107" s="72"/>
      <c r="D107" s="73" t="s">
        <v>303</v>
      </c>
      <c r="E107" s="137" t="s">
        <v>304</v>
      </c>
      <c r="F107" s="106">
        <v>340.0</v>
      </c>
      <c r="G107" s="110">
        <f t="shared" si="67"/>
        <v>221</v>
      </c>
      <c r="H107" s="41">
        <f t="shared" si="68"/>
        <v>204</v>
      </c>
      <c r="I107" s="42">
        <f t="shared" si="69"/>
        <v>187</v>
      </c>
      <c r="J107" s="43"/>
      <c r="K107" s="44">
        <f t="shared" si="70"/>
        <v>0</v>
      </c>
      <c r="L107" s="45">
        <f t="shared" si="71"/>
        <v>0</v>
      </c>
      <c r="M107" s="68"/>
      <c r="N107" s="68"/>
      <c r="O107" s="68"/>
      <c r="P107" s="68"/>
      <c r="Q107" s="68"/>
      <c r="R107" s="68"/>
      <c r="S107" s="68"/>
      <c r="T107" s="32"/>
      <c r="U107" s="33"/>
      <c r="V107" s="33"/>
      <c r="W107" s="33"/>
    </row>
    <row r="108" ht="21.0" customHeight="1">
      <c r="A108" s="30" t="s">
        <v>305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8"/>
      <c r="M108" s="74"/>
      <c r="N108" s="74"/>
      <c r="O108" s="68"/>
      <c r="P108" s="68"/>
      <c r="Q108" s="68"/>
      <c r="R108" s="68"/>
      <c r="S108" s="68"/>
      <c r="T108" s="68"/>
      <c r="U108" s="33"/>
      <c r="V108" s="33"/>
      <c r="W108" s="33"/>
    </row>
    <row r="109" ht="108.75" customHeight="1">
      <c r="A109" s="36" t="s">
        <v>306</v>
      </c>
      <c r="B109" s="140">
        <v>9.785604138199E12</v>
      </c>
      <c r="C109" s="36"/>
      <c r="D109" s="156" t="s">
        <v>307</v>
      </c>
      <c r="E109" s="137" t="s">
        <v>308</v>
      </c>
      <c r="F109" s="106">
        <v>690.0</v>
      </c>
      <c r="G109" s="110">
        <f t="shared" ref="G109:G110" si="72">F109*65%</f>
        <v>448.5</v>
      </c>
      <c r="H109" s="41">
        <f t="shared" ref="H109:H110" si="73">F109*60%</f>
        <v>414</v>
      </c>
      <c r="I109" s="42">
        <f t="shared" ref="I109:I110" si="74">F109*55%</f>
        <v>379.5</v>
      </c>
      <c r="J109" s="43"/>
      <c r="K109" s="44">
        <f t="shared" ref="K109:K110" si="75">J109*F109</f>
        <v>0</v>
      </c>
      <c r="L109" s="45">
        <f t="shared" ref="L109:L110" si="76">K109*(1-$P$4)</f>
        <v>0</v>
      </c>
      <c r="M109" s="68"/>
      <c r="N109" s="68"/>
      <c r="O109" s="68"/>
      <c r="P109" s="68"/>
      <c r="Q109" s="68"/>
      <c r="R109" s="68"/>
      <c r="S109" s="68"/>
      <c r="T109" s="32"/>
      <c r="U109" s="33"/>
      <c r="V109" s="33"/>
      <c r="W109" s="33"/>
    </row>
    <row r="110" ht="108.75" customHeight="1">
      <c r="A110" s="157" t="s">
        <v>309</v>
      </c>
      <c r="B110" s="141">
        <v>9.78560424009E12</v>
      </c>
      <c r="C110" s="72"/>
      <c r="D110" s="158" t="s">
        <v>310</v>
      </c>
      <c r="E110" s="137" t="s">
        <v>311</v>
      </c>
      <c r="F110" s="106">
        <v>690.0</v>
      </c>
      <c r="G110" s="110">
        <f t="shared" si="72"/>
        <v>448.5</v>
      </c>
      <c r="H110" s="41">
        <f t="shared" si="73"/>
        <v>414</v>
      </c>
      <c r="I110" s="42">
        <f t="shared" si="74"/>
        <v>379.5</v>
      </c>
      <c r="J110" s="43"/>
      <c r="K110" s="44">
        <f t="shared" si="75"/>
        <v>0</v>
      </c>
      <c r="L110" s="45">
        <f t="shared" si="76"/>
        <v>0</v>
      </c>
      <c r="M110" s="68"/>
      <c r="N110" s="68"/>
      <c r="O110" s="68"/>
      <c r="P110" s="68"/>
      <c r="Q110" s="68"/>
      <c r="R110" s="68"/>
      <c r="S110" s="68"/>
      <c r="T110" s="32"/>
      <c r="U110" s="33"/>
      <c r="V110" s="33"/>
      <c r="W110" s="33"/>
    </row>
    <row r="111" ht="20.25" customHeight="1">
      <c r="A111" s="30" t="s">
        <v>312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8"/>
      <c r="M111" s="68"/>
      <c r="N111" s="68"/>
      <c r="O111" s="68"/>
      <c r="P111" s="68"/>
      <c r="Q111" s="68"/>
      <c r="R111" s="68"/>
      <c r="S111" s="68"/>
      <c r="T111" s="32"/>
      <c r="U111" s="33"/>
      <c r="V111" s="33"/>
      <c r="W111" s="33"/>
    </row>
    <row r="112" ht="108.75" customHeight="1">
      <c r="A112" s="57" t="s">
        <v>313</v>
      </c>
      <c r="B112" s="159">
        <v>9.785604419885E12</v>
      </c>
      <c r="C112" s="143"/>
      <c r="D112" s="76" t="s">
        <v>314</v>
      </c>
      <c r="E112" s="135" t="s">
        <v>315</v>
      </c>
      <c r="F112" s="106">
        <v>340.0</v>
      </c>
      <c r="G112" s="110">
        <f t="shared" ref="G112:G114" si="77">F112*65%</f>
        <v>221</v>
      </c>
      <c r="H112" s="41">
        <f t="shared" ref="H112:H114" si="78">F112*60%</f>
        <v>204</v>
      </c>
      <c r="I112" s="42">
        <f t="shared" ref="I112:I114" si="79">F112*55%</f>
        <v>187</v>
      </c>
      <c r="J112" s="60"/>
      <c r="K112" s="44">
        <f t="shared" ref="K112:K114" si="80">J112*F112</f>
        <v>0</v>
      </c>
      <c r="L112" s="45">
        <f t="shared" ref="L112:L114" si="81">K112*(1-$P$4)</f>
        <v>0</v>
      </c>
      <c r="M112" s="68"/>
      <c r="N112" s="68"/>
      <c r="O112" s="68"/>
      <c r="P112" s="68"/>
      <c r="Q112" s="68"/>
      <c r="R112" s="68"/>
      <c r="S112" s="68"/>
      <c r="T112" s="32"/>
      <c r="U112" s="33"/>
      <c r="V112" s="33"/>
      <c r="W112" s="33"/>
    </row>
    <row r="113" ht="108.75" customHeight="1">
      <c r="A113" s="57" t="s">
        <v>316</v>
      </c>
      <c r="B113" s="160">
        <v>9.785604419892E12</v>
      </c>
      <c r="C113" s="143"/>
      <c r="D113" s="58" t="s">
        <v>317</v>
      </c>
      <c r="E113" s="135" t="s">
        <v>318</v>
      </c>
      <c r="F113" s="106">
        <v>340.0</v>
      </c>
      <c r="G113" s="110">
        <f t="shared" si="77"/>
        <v>221</v>
      </c>
      <c r="H113" s="41">
        <f t="shared" si="78"/>
        <v>204</v>
      </c>
      <c r="I113" s="42">
        <f t="shared" si="79"/>
        <v>187</v>
      </c>
      <c r="J113" s="60"/>
      <c r="K113" s="44">
        <f t="shared" si="80"/>
        <v>0</v>
      </c>
      <c r="L113" s="45">
        <f t="shared" si="81"/>
        <v>0</v>
      </c>
      <c r="M113" s="68"/>
      <c r="N113" s="68"/>
      <c r="O113" s="68"/>
      <c r="P113" s="68"/>
      <c r="Q113" s="68"/>
      <c r="R113" s="68"/>
      <c r="S113" s="68"/>
      <c r="T113" s="32"/>
      <c r="U113" s="33"/>
      <c r="V113" s="33"/>
      <c r="W113" s="33"/>
    </row>
    <row r="114" ht="108.75" customHeight="1">
      <c r="A114" s="57" t="s">
        <v>319</v>
      </c>
      <c r="B114" s="161">
        <v>9.785604542804E12</v>
      </c>
      <c r="C114" s="162"/>
      <c r="D114" s="146" t="s">
        <v>320</v>
      </c>
      <c r="E114" s="135" t="s">
        <v>321</v>
      </c>
      <c r="F114" s="106">
        <v>340.0</v>
      </c>
      <c r="G114" s="110">
        <f t="shared" si="77"/>
        <v>221</v>
      </c>
      <c r="H114" s="41">
        <f t="shared" si="78"/>
        <v>204</v>
      </c>
      <c r="I114" s="42">
        <f t="shared" si="79"/>
        <v>187</v>
      </c>
      <c r="J114" s="60"/>
      <c r="K114" s="44">
        <f t="shared" si="80"/>
        <v>0</v>
      </c>
      <c r="L114" s="45">
        <f t="shared" si="81"/>
        <v>0</v>
      </c>
      <c r="M114" s="68"/>
      <c r="N114" s="68"/>
      <c r="O114" s="68"/>
      <c r="P114" s="68"/>
      <c r="Q114" s="68"/>
      <c r="R114" s="68"/>
      <c r="S114" s="68"/>
      <c r="T114" s="32"/>
      <c r="U114" s="33"/>
      <c r="V114" s="33"/>
      <c r="W114" s="33"/>
    </row>
    <row r="115" ht="21.75" customHeight="1">
      <c r="A115" s="30" t="s">
        <v>322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8"/>
      <c r="M115" s="74"/>
      <c r="N115" s="74"/>
      <c r="O115" s="68"/>
      <c r="P115" s="68"/>
      <c r="Q115" s="68"/>
      <c r="R115" s="68"/>
      <c r="S115" s="68"/>
      <c r="T115" s="68"/>
      <c r="U115" s="33"/>
      <c r="V115" s="33"/>
      <c r="W115" s="33"/>
    </row>
    <row r="116" ht="108.75" customHeight="1">
      <c r="A116" s="157" t="s">
        <v>323</v>
      </c>
      <c r="B116" s="140">
        <v>9.785604419861E12</v>
      </c>
      <c r="C116" s="72"/>
      <c r="D116" s="37" t="s">
        <v>324</v>
      </c>
      <c r="E116" s="137" t="s">
        <v>325</v>
      </c>
      <c r="F116" s="106">
        <v>340.0</v>
      </c>
      <c r="G116" s="110">
        <f t="shared" ref="G116:G117" si="82">F116*65%</f>
        <v>221</v>
      </c>
      <c r="H116" s="41">
        <f t="shared" ref="H116:H117" si="83">F116*60%</f>
        <v>204</v>
      </c>
      <c r="I116" s="42">
        <f t="shared" ref="I116:I117" si="84">F116*55%</f>
        <v>187</v>
      </c>
      <c r="J116" s="43"/>
      <c r="K116" s="44">
        <f t="shared" ref="K116:K117" si="85">J116*F116</f>
        <v>0</v>
      </c>
      <c r="L116" s="45">
        <f t="shared" ref="L116:L117" si="86">K116*(1-$P$4)</f>
        <v>0</v>
      </c>
      <c r="M116" s="68"/>
      <c r="N116" s="68"/>
      <c r="O116" s="68"/>
      <c r="P116" s="68"/>
      <c r="Q116" s="68"/>
      <c r="R116" s="68"/>
      <c r="S116" s="68"/>
      <c r="T116" s="32"/>
      <c r="U116" s="33"/>
      <c r="V116" s="33"/>
      <c r="W116" s="33"/>
    </row>
    <row r="117" ht="108.75" customHeight="1">
      <c r="A117" s="157" t="s">
        <v>326</v>
      </c>
      <c r="B117" s="141">
        <v>9.785604419878E12</v>
      </c>
      <c r="C117" s="72"/>
      <c r="D117" s="73" t="s">
        <v>327</v>
      </c>
      <c r="E117" s="137" t="s">
        <v>328</v>
      </c>
      <c r="F117" s="106">
        <v>340.0</v>
      </c>
      <c r="G117" s="110">
        <f t="shared" si="82"/>
        <v>221</v>
      </c>
      <c r="H117" s="41">
        <f t="shared" si="83"/>
        <v>204</v>
      </c>
      <c r="I117" s="42">
        <f t="shared" si="84"/>
        <v>187</v>
      </c>
      <c r="J117" s="43"/>
      <c r="K117" s="44">
        <f t="shared" si="85"/>
        <v>0</v>
      </c>
      <c r="L117" s="45">
        <f t="shared" si="86"/>
        <v>0</v>
      </c>
      <c r="M117" s="68"/>
      <c r="N117" s="68"/>
      <c r="O117" s="68"/>
      <c r="P117" s="68"/>
      <c r="Q117" s="68"/>
      <c r="R117" s="68"/>
      <c r="S117" s="68"/>
      <c r="T117" s="32"/>
      <c r="U117" s="33"/>
      <c r="V117" s="33"/>
      <c r="W117" s="33"/>
    </row>
    <row r="118" ht="21.0" customHeight="1">
      <c r="A118" s="30" t="s">
        <v>329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8"/>
      <c r="M118" s="74"/>
      <c r="N118" s="74"/>
      <c r="O118" s="68"/>
      <c r="P118" s="68"/>
      <c r="Q118" s="68"/>
      <c r="R118" s="68"/>
      <c r="S118" s="68"/>
      <c r="T118" s="68"/>
      <c r="U118" s="33"/>
      <c r="V118" s="33"/>
      <c r="W118" s="33"/>
    </row>
    <row r="119" ht="111.0" customHeight="1">
      <c r="A119" s="163" t="s">
        <v>330</v>
      </c>
      <c r="B119" s="140">
        <v>9.785604542811E12</v>
      </c>
      <c r="C119" s="72"/>
      <c r="D119" s="37" t="s">
        <v>331</v>
      </c>
      <c r="E119" s="137" t="s">
        <v>332</v>
      </c>
      <c r="F119" s="106">
        <v>340.0</v>
      </c>
      <c r="G119" s="110">
        <f t="shared" ref="G119:G121" si="87">F119*65%</f>
        <v>221</v>
      </c>
      <c r="H119" s="41">
        <f t="shared" ref="H119:H121" si="88">F119*60%</f>
        <v>204</v>
      </c>
      <c r="I119" s="42">
        <f t="shared" ref="I119:I121" si="89">F119*55%</f>
        <v>187</v>
      </c>
      <c r="J119" s="43"/>
      <c r="K119" s="44">
        <f t="shared" ref="K119:K121" si="90">J119*F119</f>
        <v>0</v>
      </c>
      <c r="L119" s="45">
        <f t="shared" ref="L119:L121" si="91">K119*(1-$P$4)</f>
        <v>0</v>
      </c>
      <c r="M119" s="68"/>
      <c r="N119" s="68"/>
      <c r="O119" s="68"/>
      <c r="P119" s="68"/>
      <c r="Q119" s="68"/>
      <c r="R119" s="68"/>
      <c r="S119" s="68"/>
      <c r="T119" s="32"/>
      <c r="U119" s="33"/>
      <c r="V119" s="33"/>
      <c r="W119" s="33"/>
    </row>
    <row r="120" ht="108.75" customHeight="1">
      <c r="A120" s="163" t="s">
        <v>333</v>
      </c>
      <c r="B120" s="35">
        <v>9.785604542828E12</v>
      </c>
      <c r="C120" s="72"/>
      <c r="D120" s="50" t="s">
        <v>334</v>
      </c>
      <c r="E120" s="137" t="s">
        <v>335</v>
      </c>
      <c r="F120" s="106">
        <v>340.0</v>
      </c>
      <c r="G120" s="110">
        <f t="shared" si="87"/>
        <v>221</v>
      </c>
      <c r="H120" s="41">
        <f t="shared" si="88"/>
        <v>204</v>
      </c>
      <c r="I120" s="42">
        <f t="shared" si="89"/>
        <v>187</v>
      </c>
      <c r="J120" s="43"/>
      <c r="K120" s="44">
        <f t="shared" si="90"/>
        <v>0</v>
      </c>
      <c r="L120" s="45">
        <f t="shared" si="91"/>
        <v>0</v>
      </c>
      <c r="M120" s="68"/>
      <c r="N120" s="68"/>
      <c r="O120" s="68"/>
      <c r="P120" s="68"/>
      <c r="Q120" s="68"/>
      <c r="R120" s="68"/>
      <c r="S120" s="68"/>
      <c r="T120" s="32"/>
      <c r="U120" s="33"/>
      <c r="V120" s="33"/>
      <c r="W120" s="33"/>
    </row>
    <row r="121" ht="110.25" customHeight="1">
      <c r="A121" s="163" t="s">
        <v>336</v>
      </c>
      <c r="B121" s="141">
        <v>9.785604542835E12</v>
      </c>
      <c r="C121" s="72"/>
      <c r="D121" s="73" t="s">
        <v>337</v>
      </c>
      <c r="E121" s="137" t="s">
        <v>338</v>
      </c>
      <c r="F121" s="106">
        <v>340.0</v>
      </c>
      <c r="G121" s="110">
        <f t="shared" si="87"/>
        <v>221</v>
      </c>
      <c r="H121" s="41">
        <f t="shared" si="88"/>
        <v>204</v>
      </c>
      <c r="I121" s="42">
        <f t="shared" si="89"/>
        <v>187</v>
      </c>
      <c r="J121" s="43"/>
      <c r="K121" s="44">
        <f t="shared" si="90"/>
        <v>0</v>
      </c>
      <c r="L121" s="45">
        <f t="shared" si="91"/>
        <v>0</v>
      </c>
      <c r="M121" s="68"/>
      <c r="N121" s="68"/>
      <c r="O121" s="68"/>
      <c r="P121" s="68"/>
      <c r="Q121" s="68"/>
      <c r="R121" s="68"/>
      <c r="S121" s="68"/>
      <c r="T121" s="32"/>
      <c r="U121" s="33"/>
      <c r="V121" s="33"/>
      <c r="W121" s="33"/>
    </row>
    <row r="122" ht="18.75" customHeight="1">
      <c r="A122" s="30" t="s">
        <v>339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8"/>
      <c r="M122" s="74"/>
      <c r="N122" s="74"/>
      <c r="O122" s="68"/>
      <c r="P122" s="68"/>
      <c r="Q122" s="68"/>
      <c r="R122" s="68"/>
      <c r="S122" s="68"/>
      <c r="T122" s="68"/>
      <c r="U122" s="33"/>
      <c r="V122" s="33"/>
      <c r="W122" s="33"/>
    </row>
    <row r="123" ht="112.5" customHeight="1">
      <c r="A123" s="163" t="s">
        <v>340</v>
      </c>
      <c r="B123" s="163">
        <v>9.785604542842E12</v>
      </c>
      <c r="C123" s="72"/>
      <c r="D123" s="37" t="s">
        <v>341</v>
      </c>
      <c r="E123" s="137" t="s">
        <v>342</v>
      </c>
      <c r="F123" s="106">
        <v>340.0</v>
      </c>
      <c r="G123" s="110">
        <f t="shared" ref="G123:G125" si="92">F123*65%</f>
        <v>221</v>
      </c>
      <c r="H123" s="41">
        <f t="shared" ref="H123:H125" si="93">F123*60%</f>
        <v>204</v>
      </c>
      <c r="I123" s="42">
        <f t="shared" ref="I123:I125" si="94">F123*55%</f>
        <v>187</v>
      </c>
      <c r="J123" s="43"/>
      <c r="K123" s="44">
        <f t="shared" ref="K123:K125" si="95">J123*F123</f>
        <v>0</v>
      </c>
      <c r="L123" s="45">
        <f t="shared" ref="L123:L125" si="96">K123*(1-$P$4)</f>
        <v>0</v>
      </c>
      <c r="M123" s="68"/>
      <c r="N123" s="68"/>
      <c r="O123" s="68"/>
      <c r="P123" s="68"/>
      <c r="Q123" s="68"/>
      <c r="R123" s="68"/>
      <c r="S123" s="68"/>
      <c r="T123" s="32"/>
      <c r="U123" s="33"/>
      <c r="V123" s="33"/>
      <c r="W123" s="33"/>
    </row>
    <row r="124" ht="111.0" customHeight="1">
      <c r="A124" s="163" t="s">
        <v>343</v>
      </c>
      <c r="B124" s="163">
        <v>9.785604542859E12</v>
      </c>
      <c r="C124" s="72"/>
      <c r="D124" s="50" t="s">
        <v>344</v>
      </c>
      <c r="E124" s="137" t="s">
        <v>345</v>
      </c>
      <c r="F124" s="106">
        <v>340.0</v>
      </c>
      <c r="G124" s="110">
        <f t="shared" si="92"/>
        <v>221</v>
      </c>
      <c r="H124" s="41">
        <f t="shared" si="93"/>
        <v>204</v>
      </c>
      <c r="I124" s="42">
        <f t="shared" si="94"/>
        <v>187</v>
      </c>
      <c r="J124" s="43"/>
      <c r="K124" s="44">
        <f t="shared" si="95"/>
        <v>0</v>
      </c>
      <c r="L124" s="45">
        <f t="shared" si="96"/>
        <v>0</v>
      </c>
      <c r="M124" s="68"/>
      <c r="N124" s="68"/>
      <c r="O124" s="68"/>
      <c r="P124" s="68"/>
      <c r="Q124" s="68"/>
      <c r="R124" s="68"/>
      <c r="S124" s="68"/>
      <c r="T124" s="32"/>
      <c r="U124" s="33"/>
      <c r="V124" s="33"/>
      <c r="W124" s="33"/>
    </row>
    <row r="125" ht="111.75" customHeight="1">
      <c r="A125" s="163" t="s">
        <v>346</v>
      </c>
      <c r="B125" s="163">
        <v>9.785604542866E12</v>
      </c>
      <c r="C125" s="92"/>
      <c r="D125" s="73" t="s">
        <v>347</v>
      </c>
      <c r="E125" s="137" t="s">
        <v>348</v>
      </c>
      <c r="F125" s="106">
        <v>340.0</v>
      </c>
      <c r="G125" s="110">
        <f t="shared" si="92"/>
        <v>221</v>
      </c>
      <c r="H125" s="41">
        <f t="shared" si="93"/>
        <v>204</v>
      </c>
      <c r="I125" s="42">
        <f t="shared" si="94"/>
        <v>187</v>
      </c>
      <c r="J125" s="43"/>
      <c r="K125" s="44">
        <f t="shared" si="95"/>
        <v>0</v>
      </c>
      <c r="L125" s="45">
        <f t="shared" si="96"/>
        <v>0</v>
      </c>
      <c r="M125" s="68"/>
      <c r="N125" s="68"/>
      <c r="O125" s="68"/>
      <c r="P125" s="68"/>
      <c r="Q125" s="68"/>
      <c r="R125" s="68"/>
      <c r="S125" s="68"/>
      <c r="T125" s="32"/>
      <c r="U125" s="33"/>
      <c r="V125" s="33"/>
      <c r="W125" s="33"/>
    </row>
    <row r="126" ht="23.25" customHeight="1">
      <c r="A126" s="30" t="s">
        <v>349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8"/>
      <c r="M126" s="68"/>
      <c r="N126" s="68"/>
      <c r="O126" s="68"/>
      <c r="P126" s="68"/>
      <c r="Q126" s="68"/>
      <c r="R126" s="68"/>
      <c r="S126" s="68"/>
      <c r="T126" s="32"/>
      <c r="U126" s="33"/>
      <c r="V126" s="33"/>
      <c r="W126" s="33"/>
    </row>
    <row r="127" ht="117.0" customHeight="1">
      <c r="A127" s="163" t="s">
        <v>350</v>
      </c>
      <c r="B127" s="163">
        <v>4.673726886218E12</v>
      </c>
      <c r="C127" s="164"/>
      <c r="D127" s="73" t="s">
        <v>351</v>
      </c>
      <c r="E127" s="137" t="s">
        <v>352</v>
      </c>
      <c r="F127" s="106">
        <v>490.0</v>
      </c>
      <c r="G127" s="110">
        <f t="shared" ref="G127:G130" si="97">F127*65%</f>
        <v>318.5</v>
      </c>
      <c r="H127" s="41">
        <f t="shared" ref="H127:H130" si="98">F127*60%</f>
        <v>294</v>
      </c>
      <c r="I127" s="42">
        <f t="shared" ref="I127:I130" si="99">F127*55%</f>
        <v>269.5</v>
      </c>
      <c r="J127" s="43"/>
      <c r="K127" s="44">
        <f t="shared" ref="K127:K130" si="100">J127*F127</f>
        <v>0</v>
      </c>
      <c r="L127" s="45">
        <f t="shared" ref="L127:L130" si="101">K127*(1-$P$4)</f>
        <v>0</v>
      </c>
      <c r="M127" s="165"/>
      <c r="N127" s="165"/>
      <c r="O127" s="165"/>
      <c r="P127" s="165"/>
      <c r="Q127" s="165"/>
      <c r="R127" s="165"/>
      <c r="S127" s="165"/>
      <c r="T127" s="166"/>
      <c r="U127" s="167"/>
      <c r="V127" s="167"/>
      <c r="W127" s="167"/>
    </row>
    <row r="128" ht="118.5" customHeight="1">
      <c r="A128" s="163" t="s">
        <v>353</v>
      </c>
      <c r="B128" s="163">
        <v>4.673726886232E12</v>
      </c>
      <c r="C128" s="164"/>
      <c r="D128" s="73" t="s">
        <v>354</v>
      </c>
      <c r="E128" s="137" t="s">
        <v>355</v>
      </c>
      <c r="F128" s="106">
        <v>490.0</v>
      </c>
      <c r="G128" s="110">
        <f t="shared" si="97"/>
        <v>318.5</v>
      </c>
      <c r="H128" s="41">
        <f t="shared" si="98"/>
        <v>294</v>
      </c>
      <c r="I128" s="42">
        <f t="shared" si="99"/>
        <v>269.5</v>
      </c>
      <c r="J128" s="43"/>
      <c r="K128" s="44">
        <f t="shared" si="100"/>
        <v>0</v>
      </c>
      <c r="L128" s="45">
        <f t="shared" si="101"/>
        <v>0</v>
      </c>
      <c r="M128" s="165"/>
      <c r="N128" s="165"/>
      <c r="O128" s="165"/>
      <c r="P128" s="165"/>
      <c r="Q128" s="165"/>
      <c r="R128" s="165"/>
      <c r="S128" s="165"/>
      <c r="T128" s="166"/>
      <c r="U128" s="167"/>
      <c r="V128" s="167"/>
      <c r="W128" s="167"/>
    </row>
    <row r="129" ht="115.5" customHeight="1">
      <c r="A129" s="163" t="s">
        <v>356</v>
      </c>
      <c r="B129" s="163">
        <v>4.673726886225E12</v>
      </c>
      <c r="C129" s="164"/>
      <c r="D129" s="73" t="s">
        <v>357</v>
      </c>
      <c r="E129" s="137" t="s">
        <v>358</v>
      </c>
      <c r="F129" s="106">
        <v>490.0</v>
      </c>
      <c r="G129" s="110">
        <f t="shared" si="97"/>
        <v>318.5</v>
      </c>
      <c r="H129" s="41">
        <f t="shared" si="98"/>
        <v>294</v>
      </c>
      <c r="I129" s="42">
        <f t="shared" si="99"/>
        <v>269.5</v>
      </c>
      <c r="J129" s="43"/>
      <c r="K129" s="44">
        <f t="shared" si="100"/>
        <v>0</v>
      </c>
      <c r="L129" s="45">
        <f t="shared" si="101"/>
        <v>0</v>
      </c>
      <c r="M129" s="165"/>
      <c r="N129" s="165"/>
      <c r="O129" s="165"/>
      <c r="P129" s="165"/>
      <c r="Q129" s="165"/>
      <c r="R129" s="165"/>
      <c r="S129" s="165"/>
      <c r="T129" s="166"/>
      <c r="U129" s="167"/>
      <c r="V129" s="167"/>
      <c r="W129" s="167"/>
    </row>
    <row r="130" ht="115.5" customHeight="1">
      <c r="A130" s="163" t="s">
        <v>359</v>
      </c>
      <c r="B130" s="163">
        <v>4.673726886249E12</v>
      </c>
      <c r="C130" s="164"/>
      <c r="D130" s="73" t="s">
        <v>360</v>
      </c>
      <c r="E130" s="137" t="s">
        <v>361</v>
      </c>
      <c r="F130" s="106">
        <v>490.0</v>
      </c>
      <c r="G130" s="110">
        <f t="shared" si="97"/>
        <v>318.5</v>
      </c>
      <c r="H130" s="41">
        <f t="shared" si="98"/>
        <v>294</v>
      </c>
      <c r="I130" s="42">
        <f t="shared" si="99"/>
        <v>269.5</v>
      </c>
      <c r="J130" s="43"/>
      <c r="K130" s="44">
        <f t="shared" si="100"/>
        <v>0</v>
      </c>
      <c r="L130" s="45">
        <f t="shared" si="101"/>
        <v>0</v>
      </c>
      <c r="M130" s="165"/>
      <c r="N130" s="165"/>
      <c r="O130" s="165"/>
      <c r="P130" s="165"/>
      <c r="Q130" s="165"/>
      <c r="R130" s="165"/>
      <c r="S130" s="165"/>
      <c r="T130" s="166"/>
      <c r="U130" s="167"/>
      <c r="V130" s="167"/>
      <c r="W130" s="167"/>
    </row>
    <row r="131" ht="23.25" customHeight="1">
      <c r="A131" s="30" t="s">
        <v>362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8"/>
      <c r="M131" s="68"/>
      <c r="N131" s="68"/>
      <c r="O131" s="68"/>
      <c r="P131" s="68"/>
      <c r="Q131" s="68"/>
      <c r="R131" s="68"/>
      <c r="S131" s="68"/>
      <c r="T131" s="32"/>
      <c r="U131" s="33"/>
      <c r="V131" s="33"/>
      <c r="W131" s="33"/>
    </row>
    <row r="132" ht="111.75" customHeight="1">
      <c r="A132" s="168" t="s">
        <v>363</v>
      </c>
      <c r="B132" s="169">
        <v>4.673726886119E12</v>
      </c>
      <c r="C132" s="170"/>
      <c r="D132" s="37" t="s">
        <v>364</v>
      </c>
      <c r="E132" s="137" t="s">
        <v>365</v>
      </c>
      <c r="F132" s="106">
        <v>1240.0</v>
      </c>
      <c r="G132" s="110">
        <f t="shared" ref="G132:G142" si="102">F132*65%</f>
        <v>806</v>
      </c>
      <c r="H132" s="41">
        <f t="shared" ref="H132:H142" si="103">F132*60%</f>
        <v>744</v>
      </c>
      <c r="I132" s="42">
        <f t="shared" ref="I132:I142" si="104">F132*55%</f>
        <v>682</v>
      </c>
      <c r="J132" s="43"/>
      <c r="K132" s="44">
        <f t="shared" ref="K132:K142" si="105">J132*F132</f>
        <v>0</v>
      </c>
      <c r="L132" s="45">
        <f t="shared" ref="L132:L142" si="106">K132*(1-$P$4)</f>
        <v>0</v>
      </c>
      <c r="M132" s="68"/>
      <c r="N132" s="68"/>
      <c r="O132" s="68"/>
      <c r="P132" s="68"/>
      <c r="Q132" s="68"/>
      <c r="R132" s="68"/>
      <c r="S132" s="68"/>
      <c r="T132" s="32"/>
      <c r="U132" s="33"/>
      <c r="V132" s="33"/>
      <c r="W132" s="33"/>
    </row>
    <row r="133" ht="111.75" customHeight="1">
      <c r="A133" s="171" t="s">
        <v>366</v>
      </c>
      <c r="B133" s="169" t="s">
        <v>367</v>
      </c>
      <c r="C133" s="172"/>
      <c r="D133" s="50" t="s">
        <v>368</v>
      </c>
      <c r="E133" s="137" t="s">
        <v>369</v>
      </c>
      <c r="F133" s="106">
        <v>940.0</v>
      </c>
      <c r="G133" s="110">
        <f t="shared" si="102"/>
        <v>611</v>
      </c>
      <c r="H133" s="41">
        <f t="shared" si="103"/>
        <v>564</v>
      </c>
      <c r="I133" s="42">
        <f t="shared" si="104"/>
        <v>517</v>
      </c>
      <c r="J133" s="43"/>
      <c r="K133" s="44">
        <f t="shared" si="105"/>
        <v>0</v>
      </c>
      <c r="L133" s="45">
        <f t="shared" si="106"/>
        <v>0</v>
      </c>
      <c r="M133" s="68"/>
      <c r="N133" s="68"/>
      <c r="O133" s="68"/>
      <c r="P133" s="68"/>
      <c r="Q133" s="68"/>
      <c r="R133" s="68"/>
      <c r="S133" s="68"/>
      <c r="T133" s="32"/>
      <c r="U133" s="33"/>
      <c r="V133" s="33"/>
      <c r="W133" s="33"/>
    </row>
    <row r="134" ht="123.0" customHeight="1">
      <c r="A134" s="173" t="s">
        <v>370</v>
      </c>
      <c r="B134" s="174">
        <v>4.603766510415E12</v>
      </c>
      <c r="C134" s="172"/>
      <c r="D134" s="50" t="s">
        <v>371</v>
      </c>
      <c r="E134" s="137" t="s">
        <v>372</v>
      </c>
      <c r="F134" s="106">
        <v>1640.0</v>
      </c>
      <c r="G134" s="110">
        <f t="shared" si="102"/>
        <v>1066</v>
      </c>
      <c r="H134" s="41">
        <f t="shared" si="103"/>
        <v>984</v>
      </c>
      <c r="I134" s="42">
        <f t="shared" si="104"/>
        <v>902</v>
      </c>
      <c r="J134" s="43"/>
      <c r="K134" s="44">
        <f t="shared" si="105"/>
        <v>0</v>
      </c>
      <c r="L134" s="45">
        <f t="shared" si="106"/>
        <v>0</v>
      </c>
      <c r="M134" s="68"/>
      <c r="N134" s="68"/>
      <c r="O134" s="68"/>
      <c r="P134" s="68"/>
      <c r="Q134" s="68"/>
      <c r="R134" s="68"/>
      <c r="S134" s="68"/>
      <c r="T134" s="32"/>
      <c r="U134" s="33"/>
      <c r="V134" s="33"/>
      <c r="W134" s="33"/>
    </row>
    <row r="135" ht="111.75" customHeight="1">
      <c r="A135" s="173" t="s">
        <v>373</v>
      </c>
      <c r="B135" s="174">
        <v>4.603766510422E12</v>
      </c>
      <c r="C135" s="172"/>
      <c r="D135" s="50" t="s">
        <v>374</v>
      </c>
      <c r="E135" s="137" t="s">
        <v>375</v>
      </c>
      <c r="F135" s="106">
        <v>1640.0</v>
      </c>
      <c r="G135" s="110">
        <f t="shared" si="102"/>
        <v>1066</v>
      </c>
      <c r="H135" s="41">
        <f t="shared" si="103"/>
        <v>984</v>
      </c>
      <c r="I135" s="42">
        <f t="shared" si="104"/>
        <v>902</v>
      </c>
      <c r="J135" s="43"/>
      <c r="K135" s="44">
        <f t="shared" si="105"/>
        <v>0</v>
      </c>
      <c r="L135" s="45">
        <f t="shared" si="106"/>
        <v>0</v>
      </c>
      <c r="M135" s="68"/>
      <c r="N135" s="68"/>
      <c r="O135" s="68"/>
      <c r="P135" s="68"/>
      <c r="Q135" s="68"/>
      <c r="R135" s="68"/>
      <c r="S135" s="68"/>
      <c r="T135" s="32"/>
      <c r="U135" s="33"/>
      <c r="V135" s="33"/>
      <c r="W135" s="33"/>
    </row>
    <row r="136" ht="135.75" customHeight="1">
      <c r="A136" s="173" t="s">
        <v>376</v>
      </c>
      <c r="B136" s="174">
        <v>4.603766510057E12</v>
      </c>
      <c r="C136" s="175"/>
      <c r="D136" s="50" t="s">
        <v>377</v>
      </c>
      <c r="E136" s="137" t="s">
        <v>378</v>
      </c>
      <c r="F136" s="106">
        <v>1240.0</v>
      </c>
      <c r="G136" s="110">
        <f t="shared" si="102"/>
        <v>806</v>
      </c>
      <c r="H136" s="41">
        <f t="shared" si="103"/>
        <v>744</v>
      </c>
      <c r="I136" s="42">
        <f t="shared" si="104"/>
        <v>682</v>
      </c>
      <c r="J136" s="43"/>
      <c r="K136" s="44">
        <f t="shared" si="105"/>
        <v>0</v>
      </c>
      <c r="L136" s="45">
        <f t="shared" si="106"/>
        <v>0</v>
      </c>
      <c r="M136" s="68"/>
      <c r="N136" s="68"/>
      <c r="O136" s="68"/>
      <c r="P136" s="68"/>
      <c r="Q136" s="68"/>
      <c r="R136" s="68"/>
      <c r="S136" s="68"/>
      <c r="T136" s="32"/>
      <c r="U136" s="33"/>
      <c r="V136" s="33"/>
      <c r="W136" s="33"/>
    </row>
    <row r="137" ht="140.25" customHeight="1">
      <c r="A137" s="173" t="s">
        <v>379</v>
      </c>
      <c r="B137" s="174">
        <v>4.603766510064E12</v>
      </c>
      <c r="C137" s="175"/>
      <c r="D137" s="50" t="s">
        <v>380</v>
      </c>
      <c r="E137" s="137" t="s">
        <v>378</v>
      </c>
      <c r="F137" s="106">
        <v>1240.0</v>
      </c>
      <c r="G137" s="110">
        <f t="shared" si="102"/>
        <v>806</v>
      </c>
      <c r="H137" s="41">
        <f t="shared" si="103"/>
        <v>744</v>
      </c>
      <c r="I137" s="42">
        <f t="shared" si="104"/>
        <v>682</v>
      </c>
      <c r="J137" s="43"/>
      <c r="K137" s="44">
        <f t="shared" si="105"/>
        <v>0</v>
      </c>
      <c r="L137" s="45">
        <f t="shared" si="106"/>
        <v>0</v>
      </c>
      <c r="M137" s="68"/>
      <c r="N137" s="68"/>
      <c r="O137" s="68"/>
      <c r="P137" s="68"/>
      <c r="Q137" s="68"/>
      <c r="R137" s="68"/>
      <c r="S137" s="68"/>
      <c r="T137" s="32"/>
      <c r="U137" s="33"/>
      <c r="V137" s="33"/>
      <c r="W137" s="33"/>
    </row>
    <row r="138" ht="136.5" customHeight="1">
      <c r="A138" s="173" t="s">
        <v>381</v>
      </c>
      <c r="B138" s="174">
        <v>4.603766510071E12</v>
      </c>
      <c r="C138" s="175"/>
      <c r="D138" s="50" t="s">
        <v>382</v>
      </c>
      <c r="E138" s="137" t="s">
        <v>378</v>
      </c>
      <c r="F138" s="106">
        <v>1640.0</v>
      </c>
      <c r="G138" s="110">
        <f t="shared" si="102"/>
        <v>1066</v>
      </c>
      <c r="H138" s="41">
        <f t="shared" si="103"/>
        <v>984</v>
      </c>
      <c r="I138" s="42">
        <f t="shared" si="104"/>
        <v>902</v>
      </c>
      <c r="J138" s="43"/>
      <c r="K138" s="44">
        <f t="shared" si="105"/>
        <v>0</v>
      </c>
      <c r="L138" s="45">
        <f t="shared" si="106"/>
        <v>0</v>
      </c>
      <c r="M138" s="68"/>
      <c r="N138" s="68"/>
      <c r="O138" s="68"/>
      <c r="P138" s="68"/>
      <c r="Q138" s="68"/>
      <c r="R138" s="68"/>
      <c r="S138" s="68"/>
      <c r="T138" s="32"/>
      <c r="U138" s="33"/>
      <c r="V138" s="33"/>
      <c r="W138" s="33"/>
    </row>
    <row r="139" ht="138.75" customHeight="1">
      <c r="A139" s="173" t="s">
        <v>383</v>
      </c>
      <c r="B139" s="173">
        <v>4.673726886089E12</v>
      </c>
      <c r="C139" s="175"/>
      <c r="D139" s="50" t="s">
        <v>384</v>
      </c>
      <c r="E139" s="137" t="s">
        <v>385</v>
      </c>
      <c r="F139" s="106">
        <v>940.0</v>
      </c>
      <c r="G139" s="110">
        <f t="shared" si="102"/>
        <v>611</v>
      </c>
      <c r="H139" s="41">
        <f t="shared" si="103"/>
        <v>564</v>
      </c>
      <c r="I139" s="42">
        <f t="shared" si="104"/>
        <v>517</v>
      </c>
      <c r="J139" s="43"/>
      <c r="K139" s="44">
        <f t="shared" si="105"/>
        <v>0</v>
      </c>
      <c r="L139" s="45">
        <f t="shared" si="106"/>
        <v>0</v>
      </c>
      <c r="M139" s="68"/>
      <c r="N139" s="68"/>
      <c r="O139" s="68"/>
      <c r="P139" s="68"/>
      <c r="Q139" s="68"/>
      <c r="R139" s="68"/>
      <c r="S139" s="68"/>
      <c r="T139" s="32"/>
      <c r="U139" s="33"/>
      <c r="V139" s="33"/>
      <c r="W139" s="33"/>
    </row>
    <row r="140" ht="111.75" customHeight="1">
      <c r="A140" s="176" t="s">
        <v>386</v>
      </c>
      <c r="B140" s="174">
        <v>4.603766510446E12</v>
      </c>
      <c r="C140" s="175"/>
      <c r="D140" s="50" t="s">
        <v>387</v>
      </c>
      <c r="E140" s="137" t="s">
        <v>388</v>
      </c>
      <c r="F140" s="106">
        <v>1640.0</v>
      </c>
      <c r="G140" s="110">
        <f t="shared" si="102"/>
        <v>1066</v>
      </c>
      <c r="H140" s="41">
        <f t="shared" si="103"/>
        <v>984</v>
      </c>
      <c r="I140" s="42">
        <f t="shared" si="104"/>
        <v>902</v>
      </c>
      <c r="J140" s="43"/>
      <c r="K140" s="44">
        <f t="shared" si="105"/>
        <v>0</v>
      </c>
      <c r="L140" s="45">
        <f t="shared" si="106"/>
        <v>0</v>
      </c>
      <c r="M140" s="68"/>
      <c r="N140" s="68"/>
      <c r="O140" s="68"/>
      <c r="P140" s="68"/>
      <c r="Q140" s="68"/>
      <c r="R140" s="68"/>
      <c r="S140" s="68"/>
      <c r="T140" s="32"/>
      <c r="U140" s="33"/>
      <c r="V140" s="33"/>
      <c r="W140" s="33"/>
    </row>
    <row r="141" ht="111.75" customHeight="1">
      <c r="A141" s="174" t="s">
        <v>389</v>
      </c>
      <c r="B141" s="174">
        <v>4.603766510439E12</v>
      </c>
      <c r="C141" s="175"/>
      <c r="D141" s="50" t="s">
        <v>390</v>
      </c>
      <c r="E141" s="177" t="s">
        <v>388</v>
      </c>
      <c r="F141" s="178">
        <v>1950.0</v>
      </c>
      <c r="G141" s="179">
        <f t="shared" si="102"/>
        <v>1267.5</v>
      </c>
      <c r="H141" s="180">
        <f t="shared" si="103"/>
        <v>1170</v>
      </c>
      <c r="I141" s="181">
        <f t="shared" si="104"/>
        <v>1072.5</v>
      </c>
      <c r="J141" s="182"/>
      <c r="K141" s="183">
        <f t="shared" si="105"/>
        <v>0</v>
      </c>
      <c r="L141" s="45">
        <f t="shared" si="106"/>
        <v>0</v>
      </c>
      <c r="M141" s="68"/>
      <c r="N141" s="68"/>
      <c r="O141" s="68"/>
      <c r="P141" s="68"/>
      <c r="Q141" s="68"/>
      <c r="R141" s="68"/>
      <c r="S141" s="68"/>
      <c r="T141" s="32"/>
      <c r="U141" s="33"/>
      <c r="V141" s="33"/>
      <c r="W141" s="33"/>
    </row>
    <row r="142" ht="111.75" customHeight="1">
      <c r="A142" s="174" t="s">
        <v>391</v>
      </c>
      <c r="B142" s="174">
        <v>4.673726886157E12</v>
      </c>
      <c r="C142" s="175"/>
      <c r="D142" s="50" t="s">
        <v>392</v>
      </c>
      <c r="E142" s="177" t="s">
        <v>393</v>
      </c>
      <c r="F142" s="184">
        <v>940.0</v>
      </c>
      <c r="G142" s="179">
        <f t="shared" si="102"/>
        <v>611</v>
      </c>
      <c r="H142" s="180">
        <f t="shared" si="103"/>
        <v>564</v>
      </c>
      <c r="I142" s="181">
        <f t="shared" si="104"/>
        <v>517</v>
      </c>
      <c r="J142" s="182"/>
      <c r="K142" s="183">
        <f t="shared" si="105"/>
        <v>0</v>
      </c>
      <c r="L142" s="45">
        <f t="shared" si="106"/>
        <v>0</v>
      </c>
      <c r="M142" s="68"/>
      <c r="N142" s="68"/>
      <c r="O142" s="68"/>
      <c r="P142" s="68"/>
      <c r="Q142" s="68"/>
      <c r="R142" s="68"/>
      <c r="S142" s="68"/>
      <c r="T142" s="32"/>
      <c r="U142" s="33"/>
      <c r="V142" s="33"/>
      <c r="W142" s="33"/>
    </row>
    <row r="143" ht="18.75" customHeight="1">
      <c r="A143" s="88" t="s">
        <v>394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90"/>
      <c r="M143" s="74"/>
      <c r="N143" s="74"/>
      <c r="O143" s="68"/>
      <c r="P143" s="68"/>
      <c r="Q143" s="68"/>
      <c r="R143" s="68"/>
      <c r="S143" s="68"/>
      <c r="T143" s="68"/>
      <c r="U143" s="33"/>
      <c r="V143" s="33"/>
      <c r="W143" s="33"/>
    </row>
    <row r="144" ht="129.75" customHeight="1">
      <c r="A144" s="185" t="s">
        <v>395</v>
      </c>
      <c r="B144" s="186">
        <v>4.673726886027E12</v>
      </c>
      <c r="C144" s="187"/>
      <c r="D144" s="37" t="s">
        <v>396</v>
      </c>
      <c r="E144" s="137" t="s">
        <v>397</v>
      </c>
      <c r="F144" s="188">
        <v>1190.0</v>
      </c>
      <c r="G144" s="110">
        <f t="shared" ref="G144:G146" si="107">F144*65%</f>
        <v>773.5</v>
      </c>
      <c r="H144" s="41">
        <f t="shared" ref="H144:H146" si="108">F144*60%</f>
        <v>714</v>
      </c>
      <c r="I144" s="42">
        <f t="shared" ref="I144:I146" si="109">F144*55%</f>
        <v>654.5</v>
      </c>
      <c r="J144" s="43"/>
      <c r="K144" s="44">
        <f t="shared" ref="K144:K146" si="110">J144*F144</f>
        <v>0</v>
      </c>
      <c r="L144" s="45">
        <f t="shared" ref="L144:L146" si="111">K144*(1-$P$4)</f>
        <v>0</v>
      </c>
      <c r="M144" s="189"/>
      <c r="N144" s="189"/>
      <c r="O144" s="190"/>
      <c r="P144" s="190"/>
      <c r="Q144" s="190"/>
      <c r="R144" s="190"/>
      <c r="S144" s="190"/>
      <c r="T144" s="190"/>
      <c r="U144" s="191"/>
      <c r="V144" s="191"/>
      <c r="W144" s="191"/>
    </row>
    <row r="145" ht="133.5" customHeight="1">
      <c r="A145" s="192" t="s">
        <v>398</v>
      </c>
      <c r="B145" s="193">
        <v>4.603743660157E12</v>
      </c>
      <c r="C145" s="92"/>
      <c r="D145" s="73" t="s">
        <v>399</v>
      </c>
      <c r="E145" s="177" t="s">
        <v>400</v>
      </c>
      <c r="F145" s="120">
        <v>1190.0</v>
      </c>
      <c r="G145" s="121">
        <f t="shared" si="107"/>
        <v>773.5</v>
      </c>
      <c r="H145" s="122">
        <f t="shared" si="108"/>
        <v>714</v>
      </c>
      <c r="I145" s="123">
        <f t="shared" si="109"/>
        <v>654.5</v>
      </c>
      <c r="J145" s="182"/>
      <c r="K145" s="125">
        <f t="shared" si="110"/>
        <v>0</v>
      </c>
      <c r="L145" s="126">
        <f t="shared" si="111"/>
        <v>0</v>
      </c>
      <c r="M145" s="68"/>
      <c r="N145" s="68"/>
      <c r="O145" s="68"/>
      <c r="P145" s="68"/>
      <c r="Q145" s="68"/>
      <c r="R145" s="68"/>
      <c r="S145" s="68"/>
      <c r="T145" s="32"/>
      <c r="U145" s="69"/>
      <c r="V145" s="69"/>
      <c r="W145" s="69"/>
    </row>
    <row r="146" ht="133.5" customHeight="1">
      <c r="A146" s="194" t="s">
        <v>401</v>
      </c>
      <c r="B146" s="195">
        <v>4.673726886195E12</v>
      </c>
      <c r="C146" s="172"/>
      <c r="D146" s="50" t="s">
        <v>402</v>
      </c>
      <c r="E146" s="196" t="s">
        <v>403</v>
      </c>
      <c r="F146" s="184">
        <v>590.0</v>
      </c>
      <c r="G146" s="121">
        <f t="shared" si="107"/>
        <v>383.5</v>
      </c>
      <c r="H146" s="122">
        <f t="shared" si="108"/>
        <v>354</v>
      </c>
      <c r="I146" s="123">
        <f t="shared" si="109"/>
        <v>324.5</v>
      </c>
      <c r="J146" s="182"/>
      <c r="K146" s="125">
        <f t="shared" si="110"/>
        <v>0</v>
      </c>
      <c r="L146" s="126">
        <f t="shared" si="111"/>
        <v>0</v>
      </c>
      <c r="M146" s="68"/>
      <c r="N146" s="68"/>
      <c r="O146" s="68"/>
      <c r="P146" s="68"/>
      <c r="Q146" s="68"/>
      <c r="R146" s="68"/>
      <c r="S146" s="68"/>
      <c r="T146" s="32"/>
      <c r="U146" s="69"/>
      <c r="V146" s="69"/>
      <c r="W146" s="69"/>
    </row>
    <row r="147" ht="21.75" customHeight="1">
      <c r="A147" s="197" t="s">
        <v>404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8"/>
      <c r="M147" s="68"/>
      <c r="N147" s="68"/>
      <c r="O147" s="68"/>
      <c r="P147" s="68"/>
      <c r="Q147" s="68"/>
      <c r="R147" s="68"/>
      <c r="S147" s="68"/>
      <c r="T147" s="32"/>
      <c r="U147" s="69"/>
      <c r="V147" s="69"/>
      <c r="W147" s="69"/>
    </row>
    <row r="148" ht="107.25" customHeight="1">
      <c r="A148" s="70" t="s">
        <v>405</v>
      </c>
      <c r="B148" s="198">
        <v>4.603743660126E12</v>
      </c>
      <c r="C148" s="199"/>
      <c r="D148" s="37" t="s">
        <v>406</v>
      </c>
      <c r="E148" s="137" t="s">
        <v>407</v>
      </c>
      <c r="F148" s="106">
        <v>1190.0</v>
      </c>
      <c r="G148" s="110">
        <f t="shared" ref="G148:G152" si="112">F148*65%</f>
        <v>773.5</v>
      </c>
      <c r="H148" s="41">
        <f t="shared" ref="H148:H152" si="113">F148*60%</f>
        <v>714</v>
      </c>
      <c r="I148" s="42">
        <f t="shared" ref="I148:I152" si="114">F148*55%</f>
        <v>654.5</v>
      </c>
      <c r="J148" s="43"/>
      <c r="K148" s="44">
        <f t="shared" ref="K148:K152" si="115">J148*F148</f>
        <v>0</v>
      </c>
      <c r="L148" s="45">
        <f t="shared" ref="L148:L152" si="116">K148*(1-$P$4)</f>
        <v>0</v>
      </c>
      <c r="M148" s="68"/>
      <c r="N148" s="68"/>
      <c r="O148" s="68"/>
      <c r="P148" s="68"/>
      <c r="Q148" s="68"/>
      <c r="R148" s="68"/>
      <c r="S148" s="68"/>
      <c r="T148" s="32"/>
      <c r="U148" s="69"/>
      <c r="V148" s="69"/>
      <c r="W148" s="69"/>
    </row>
    <row r="149" ht="107.25" customHeight="1">
      <c r="A149" s="70" t="s">
        <v>408</v>
      </c>
      <c r="B149" s="49">
        <v>4.67372688614E12</v>
      </c>
      <c r="C149" s="199"/>
      <c r="D149" s="37" t="s">
        <v>409</v>
      </c>
      <c r="E149" s="137" t="s">
        <v>410</v>
      </c>
      <c r="F149" s="106">
        <v>1190.0</v>
      </c>
      <c r="G149" s="110">
        <f t="shared" si="112"/>
        <v>773.5</v>
      </c>
      <c r="H149" s="41">
        <f t="shared" si="113"/>
        <v>714</v>
      </c>
      <c r="I149" s="42">
        <f t="shared" si="114"/>
        <v>654.5</v>
      </c>
      <c r="J149" s="43"/>
      <c r="K149" s="44">
        <f t="shared" si="115"/>
        <v>0</v>
      </c>
      <c r="L149" s="45">
        <f t="shared" si="116"/>
        <v>0</v>
      </c>
      <c r="M149" s="68"/>
      <c r="N149" s="68"/>
      <c r="O149" s="68"/>
      <c r="P149" s="68"/>
      <c r="Q149" s="68"/>
      <c r="R149" s="68"/>
      <c r="S149" s="68"/>
      <c r="T149" s="32"/>
      <c r="U149" s="69"/>
      <c r="V149" s="69"/>
      <c r="W149" s="69"/>
    </row>
    <row r="150" ht="99.75" customHeight="1">
      <c r="A150" s="70" t="s">
        <v>411</v>
      </c>
      <c r="B150" s="49">
        <v>4.603727249453E12</v>
      </c>
      <c r="C150" s="200"/>
      <c r="D150" s="50" t="s">
        <v>412</v>
      </c>
      <c r="E150" s="137" t="s">
        <v>413</v>
      </c>
      <c r="F150" s="106">
        <v>790.0</v>
      </c>
      <c r="G150" s="110">
        <f t="shared" si="112"/>
        <v>513.5</v>
      </c>
      <c r="H150" s="41">
        <f t="shared" si="113"/>
        <v>474</v>
      </c>
      <c r="I150" s="42">
        <f t="shared" si="114"/>
        <v>434.5</v>
      </c>
      <c r="J150" s="43"/>
      <c r="K150" s="44">
        <f t="shared" si="115"/>
        <v>0</v>
      </c>
      <c r="L150" s="45">
        <f t="shared" si="116"/>
        <v>0</v>
      </c>
      <c r="M150" s="68"/>
      <c r="N150" s="68"/>
      <c r="O150" s="68"/>
      <c r="P150" s="68"/>
      <c r="Q150" s="68"/>
      <c r="R150" s="68"/>
      <c r="S150" s="68"/>
      <c r="T150" s="32"/>
      <c r="U150" s="69"/>
      <c r="V150" s="69"/>
      <c r="W150" s="69"/>
    </row>
    <row r="151" ht="99.75" customHeight="1">
      <c r="A151" s="201" t="s">
        <v>414</v>
      </c>
      <c r="B151" s="49">
        <v>4.673726886133E12</v>
      </c>
      <c r="C151" s="200"/>
      <c r="D151" s="50" t="s">
        <v>415</v>
      </c>
      <c r="E151" s="137" t="s">
        <v>416</v>
      </c>
      <c r="F151" s="106">
        <v>790.0</v>
      </c>
      <c r="G151" s="110">
        <f t="shared" si="112"/>
        <v>513.5</v>
      </c>
      <c r="H151" s="41">
        <f t="shared" si="113"/>
        <v>474</v>
      </c>
      <c r="I151" s="42">
        <f t="shared" si="114"/>
        <v>434.5</v>
      </c>
      <c r="J151" s="43"/>
      <c r="K151" s="44">
        <f t="shared" si="115"/>
        <v>0</v>
      </c>
      <c r="L151" s="45">
        <f t="shared" si="116"/>
        <v>0</v>
      </c>
      <c r="M151" s="68"/>
      <c r="N151" s="68"/>
      <c r="O151" s="68"/>
      <c r="P151" s="68"/>
      <c r="Q151" s="68"/>
      <c r="R151" s="68"/>
      <c r="S151" s="68"/>
      <c r="T151" s="32"/>
      <c r="U151" s="69"/>
      <c r="V151" s="69"/>
      <c r="W151" s="69"/>
    </row>
    <row r="152" ht="107.25" customHeight="1">
      <c r="A152" s="202" t="s">
        <v>417</v>
      </c>
      <c r="B152" s="49">
        <v>4.603743660195E12</v>
      </c>
      <c r="C152" s="200"/>
      <c r="D152" s="50" t="s">
        <v>418</v>
      </c>
      <c r="E152" s="137" t="s">
        <v>419</v>
      </c>
      <c r="F152" s="106">
        <v>640.0</v>
      </c>
      <c r="G152" s="110">
        <f t="shared" si="112"/>
        <v>416</v>
      </c>
      <c r="H152" s="41">
        <f t="shared" si="113"/>
        <v>384</v>
      </c>
      <c r="I152" s="42">
        <f t="shared" si="114"/>
        <v>352</v>
      </c>
      <c r="J152" s="43"/>
      <c r="K152" s="44">
        <f t="shared" si="115"/>
        <v>0</v>
      </c>
      <c r="L152" s="45">
        <f t="shared" si="116"/>
        <v>0</v>
      </c>
      <c r="M152" s="68"/>
      <c r="N152" s="68"/>
      <c r="O152" s="68"/>
      <c r="P152" s="68"/>
      <c r="Q152" s="68"/>
      <c r="R152" s="68"/>
      <c r="S152" s="68"/>
      <c r="T152" s="32"/>
      <c r="U152" s="69"/>
      <c r="V152" s="69"/>
      <c r="W152" s="69"/>
    </row>
    <row r="153" ht="15.75" customHeight="1">
      <c r="A153" s="203"/>
      <c r="B153" s="204"/>
      <c r="C153" s="203"/>
      <c r="D153" s="203"/>
      <c r="E153" s="203"/>
      <c r="F153" s="205"/>
      <c r="G153" s="205"/>
      <c r="H153" s="205"/>
      <c r="I153" s="205"/>
      <c r="J153" s="206"/>
      <c r="K153" s="207"/>
      <c r="L153" s="207"/>
      <c r="M153" s="68"/>
      <c r="N153" s="68"/>
      <c r="O153" s="68"/>
      <c r="P153" s="68"/>
      <c r="Q153" s="68"/>
      <c r="R153" s="68"/>
      <c r="S153" s="68"/>
      <c r="T153" s="32"/>
      <c r="U153" s="69"/>
      <c r="V153" s="69"/>
      <c r="W153" s="69"/>
    </row>
    <row r="154" ht="15.75" customHeight="1">
      <c r="A154" s="133"/>
      <c r="B154" s="208"/>
      <c r="C154" s="133"/>
      <c r="D154" s="133"/>
      <c r="E154" s="133"/>
      <c r="F154" s="209"/>
      <c r="G154" s="209"/>
      <c r="H154" s="209"/>
      <c r="I154" s="209"/>
      <c r="J154" s="210"/>
      <c r="K154" s="211"/>
      <c r="L154" s="211"/>
      <c r="M154" s="68"/>
      <c r="N154" s="68"/>
      <c r="O154" s="68"/>
      <c r="P154" s="68"/>
      <c r="Q154" s="68"/>
      <c r="R154" s="68"/>
      <c r="S154" s="68"/>
      <c r="T154" s="32"/>
      <c r="U154" s="69"/>
      <c r="V154" s="69"/>
      <c r="W154" s="69"/>
    </row>
    <row r="155" ht="15.75" customHeight="1">
      <c r="A155" s="133"/>
      <c r="B155" s="208"/>
      <c r="C155" s="133"/>
      <c r="D155" s="133"/>
      <c r="E155" s="133"/>
      <c r="F155" s="209"/>
      <c r="G155" s="209"/>
      <c r="H155" s="209"/>
      <c r="I155" s="209"/>
      <c r="J155" s="210"/>
      <c r="K155" s="211"/>
      <c r="L155" s="211"/>
      <c r="M155" s="68"/>
      <c r="N155" s="68"/>
      <c r="O155" s="68"/>
      <c r="P155" s="68"/>
      <c r="Q155" s="68"/>
      <c r="R155" s="68"/>
      <c r="S155" s="68"/>
      <c r="T155" s="32"/>
      <c r="U155" s="69"/>
      <c r="V155" s="69"/>
      <c r="W155" s="69"/>
    </row>
    <row r="156" ht="15.75" customHeight="1">
      <c r="A156" s="133"/>
      <c r="B156" s="208"/>
      <c r="C156" s="133"/>
      <c r="D156" s="133"/>
      <c r="E156" s="133"/>
      <c r="F156" s="209"/>
      <c r="G156" s="209"/>
      <c r="H156" s="209"/>
      <c r="I156" s="209"/>
      <c r="J156" s="210"/>
      <c r="K156" s="211"/>
      <c r="L156" s="211"/>
      <c r="M156" s="68"/>
      <c r="N156" s="68"/>
      <c r="O156" s="68"/>
      <c r="P156" s="68"/>
      <c r="Q156" s="68"/>
      <c r="R156" s="68"/>
      <c r="S156" s="68"/>
      <c r="T156" s="32"/>
      <c r="U156" s="69"/>
      <c r="V156" s="69"/>
      <c r="W156" s="69"/>
    </row>
    <row r="157" ht="15.75" customHeight="1">
      <c r="A157" s="133"/>
      <c r="B157" s="208"/>
      <c r="C157" s="133"/>
      <c r="D157" s="133"/>
      <c r="E157" s="133"/>
      <c r="F157" s="209"/>
      <c r="G157" s="209"/>
      <c r="H157" s="209"/>
      <c r="I157" s="209"/>
      <c r="J157" s="210"/>
      <c r="K157" s="211"/>
      <c r="L157" s="211"/>
      <c r="M157" s="68"/>
      <c r="N157" s="68"/>
      <c r="O157" s="68"/>
      <c r="P157" s="68"/>
      <c r="Q157" s="68"/>
      <c r="R157" s="68"/>
      <c r="S157" s="68"/>
      <c r="T157" s="32"/>
      <c r="U157" s="69"/>
      <c r="V157" s="69"/>
      <c r="W157" s="69"/>
    </row>
    <row r="158" ht="15.75" customHeight="1">
      <c r="A158" s="133"/>
      <c r="B158" s="208"/>
      <c r="C158" s="133"/>
      <c r="D158" s="133"/>
      <c r="E158" s="133"/>
      <c r="F158" s="209"/>
      <c r="G158" s="209"/>
      <c r="H158" s="209"/>
      <c r="I158" s="209"/>
      <c r="J158" s="210"/>
      <c r="K158" s="211"/>
      <c r="L158" s="211"/>
      <c r="M158" s="68"/>
      <c r="N158" s="68"/>
      <c r="O158" s="68"/>
      <c r="P158" s="68"/>
      <c r="Q158" s="68"/>
      <c r="R158" s="68"/>
      <c r="S158" s="68"/>
      <c r="T158" s="32"/>
      <c r="U158" s="69"/>
      <c r="V158" s="69"/>
      <c r="W158" s="69"/>
    </row>
    <row r="159" ht="15.75" customHeight="1">
      <c r="A159" s="133"/>
      <c r="B159" s="208"/>
      <c r="C159" s="133"/>
      <c r="D159" s="133"/>
      <c r="E159" s="133"/>
      <c r="F159" s="209"/>
      <c r="G159" s="209"/>
      <c r="H159" s="209"/>
      <c r="I159" s="209"/>
      <c r="J159" s="210"/>
      <c r="K159" s="211"/>
      <c r="L159" s="211"/>
      <c r="M159" s="68"/>
      <c r="N159" s="68"/>
      <c r="O159" s="68"/>
      <c r="P159" s="68"/>
      <c r="Q159" s="68"/>
      <c r="R159" s="68"/>
      <c r="S159" s="68"/>
      <c r="T159" s="32"/>
      <c r="U159" s="69"/>
      <c r="V159" s="69"/>
      <c r="W159" s="69"/>
    </row>
    <row r="160" ht="15.75" customHeight="1">
      <c r="A160" s="133"/>
      <c r="B160" s="208"/>
      <c r="C160" s="133"/>
      <c r="D160" s="133"/>
      <c r="E160" s="133"/>
      <c r="F160" s="209"/>
      <c r="G160" s="209"/>
      <c r="H160" s="209"/>
      <c r="I160" s="209"/>
      <c r="J160" s="210"/>
      <c r="K160" s="211"/>
      <c r="L160" s="211"/>
      <c r="M160" s="68"/>
      <c r="N160" s="68"/>
      <c r="O160" s="68"/>
      <c r="P160" s="68"/>
      <c r="Q160" s="68"/>
      <c r="R160" s="68"/>
      <c r="S160" s="68"/>
      <c r="T160" s="32"/>
      <c r="U160" s="69"/>
      <c r="V160" s="69"/>
      <c r="W160" s="69"/>
    </row>
    <row r="161" ht="15.75" customHeight="1">
      <c r="A161" s="133"/>
      <c r="B161" s="208"/>
      <c r="C161" s="133"/>
      <c r="D161" s="133"/>
      <c r="E161" s="133"/>
      <c r="F161" s="209"/>
      <c r="G161" s="209"/>
      <c r="H161" s="209"/>
      <c r="I161" s="209"/>
      <c r="J161" s="210"/>
      <c r="K161" s="211"/>
      <c r="L161" s="211"/>
      <c r="M161" s="68"/>
      <c r="N161" s="68"/>
      <c r="O161" s="68"/>
      <c r="P161" s="68"/>
      <c r="Q161" s="68"/>
      <c r="R161" s="68"/>
      <c r="S161" s="68"/>
      <c r="T161" s="32"/>
      <c r="U161" s="69"/>
      <c r="V161" s="69"/>
      <c r="W161" s="69"/>
    </row>
    <row r="162" ht="15.75" customHeight="1">
      <c r="A162" s="133"/>
      <c r="B162" s="208"/>
      <c r="C162" s="133"/>
      <c r="D162" s="133"/>
      <c r="E162" s="133"/>
      <c r="F162" s="209"/>
      <c r="G162" s="209"/>
      <c r="H162" s="209"/>
      <c r="I162" s="209"/>
      <c r="J162" s="210"/>
      <c r="K162" s="211"/>
      <c r="L162" s="211"/>
      <c r="M162" s="68"/>
      <c r="N162" s="68"/>
      <c r="O162" s="68"/>
      <c r="P162" s="68"/>
      <c r="Q162" s="68"/>
      <c r="R162" s="68"/>
      <c r="S162" s="68"/>
      <c r="T162" s="32"/>
      <c r="U162" s="69"/>
      <c r="V162" s="69"/>
      <c r="W162" s="69"/>
    </row>
    <row r="163" ht="15.75" customHeight="1">
      <c r="A163" s="133"/>
      <c r="B163" s="208"/>
      <c r="C163" s="133"/>
      <c r="D163" s="133"/>
      <c r="E163" s="133"/>
      <c r="F163" s="209"/>
      <c r="G163" s="209"/>
      <c r="H163" s="209"/>
      <c r="I163" s="209"/>
      <c r="J163" s="210"/>
      <c r="K163" s="211"/>
      <c r="L163" s="211"/>
      <c r="M163" s="68"/>
      <c r="N163" s="68"/>
      <c r="O163" s="68"/>
      <c r="P163" s="68"/>
      <c r="Q163" s="68"/>
      <c r="R163" s="68"/>
      <c r="S163" s="68"/>
      <c r="T163" s="32"/>
      <c r="U163" s="69"/>
      <c r="V163" s="69"/>
      <c r="W163" s="69"/>
    </row>
    <row r="164" ht="15.75" customHeight="1">
      <c r="A164" s="133"/>
      <c r="B164" s="208"/>
      <c r="C164" s="133"/>
      <c r="D164" s="133"/>
      <c r="E164" s="133"/>
      <c r="F164" s="209"/>
      <c r="G164" s="209"/>
      <c r="H164" s="209"/>
      <c r="I164" s="209"/>
      <c r="J164" s="210"/>
      <c r="K164" s="211"/>
      <c r="L164" s="211"/>
      <c r="M164" s="68"/>
      <c r="N164" s="68"/>
      <c r="O164" s="68"/>
      <c r="P164" s="68"/>
      <c r="Q164" s="68"/>
      <c r="R164" s="68"/>
      <c r="S164" s="68"/>
      <c r="T164" s="32"/>
      <c r="U164" s="69"/>
      <c r="V164" s="69"/>
      <c r="W164" s="69"/>
    </row>
    <row r="165" ht="15.75" customHeight="1">
      <c r="A165" s="133"/>
      <c r="B165" s="208"/>
      <c r="C165" s="133"/>
      <c r="D165" s="133"/>
      <c r="E165" s="133"/>
      <c r="F165" s="209"/>
      <c r="G165" s="209"/>
      <c r="H165" s="209"/>
      <c r="I165" s="209"/>
      <c r="J165" s="210"/>
      <c r="K165" s="211"/>
      <c r="L165" s="211"/>
      <c r="M165" s="68"/>
      <c r="N165" s="68"/>
      <c r="O165" s="68"/>
      <c r="P165" s="68"/>
      <c r="Q165" s="68"/>
      <c r="R165" s="68"/>
      <c r="S165" s="68"/>
      <c r="T165" s="32"/>
      <c r="U165" s="69"/>
      <c r="V165" s="69"/>
      <c r="W165" s="69"/>
    </row>
    <row r="166" ht="15.75" customHeight="1">
      <c r="A166" s="133"/>
      <c r="B166" s="208"/>
      <c r="C166" s="133"/>
      <c r="D166" s="133"/>
      <c r="E166" s="133"/>
      <c r="F166" s="209"/>
      <c r="G166" s="209"/>
      <c r="H166" s="209"/>
      <c r="I166" s="209"/>
      <c r="J166" s="210"/>
      <c r="K166" s="211"/>
      <c r="L166" s="211"/>
      <c r="M166" s="68"/>
      <c r="N166" s="68"/>
      <c r="O166" s="68"/>
      <c r="P166" s="68"/>
      <c r="Q166" s="68"/>
      <c r="R166" s="68"/>
      <c r="S166" s="68"/>
      <c r="T166" s="32"/>
      <c r="U166" s="69"/>
      <c r="V166" s="69"/>
      <c r="W166" s="69"/>
    </row>
    <row r="167" ht="15.75" customHeight="1">
      <c r="A167" s="133"/>
      <c r="B167" s="208"/>
      <c r="C167" s="133"/>
      <c r="D167" s="133"/>
      <c r="E167" s="133"/>
      <c r="F167" s="209"/>
      <c r="G167" s="209"/>
      <c r="H167" s="209"/>
      <c r="I167" s="209"/>
      <c r="J167" s="210"/>
      <c r="K167" s="211"/>
      <c r="L167" s="211"/>
      <c r="M167" s="68"/>
      <c r="N167" s="68"/>
      <c r="O167" s="68"/>
      <c r="P167" s="68"/>
      <c r="Q167" s="68"/>
      <c r="R167" s="68"/>
      <c r="S167" s="68"/>
      <c r="T167" s="32"/>
      <c r="U167" s="69"/>
      <c r="V167" s="69"/>
      <c r="W167" s="69"/>
    </row>
    <row r="168" ht="15.75" customHeight="1">
      <c r="A168" s="133"/>
      <c r="B168" s="208"/>
      <c r="C168" s="133"/>
      <c r="D168" s="133"/>
      <c r="E168" s="133"/>
      <c r="F168" s="209"/>
      <c r="G168" s="209"/>
      <c r="H168" s="209"/>
      <c r="I168" s="209"/>
      <c r="J168" s="210"/>
      <c r="K168" s="211"/>
      <c r="L168" s="211"/>
      <c r="M168" s="68"/>
      <c r="N168" s="68"/>
      <c r="O168" s="68"/>
      <c r="P168" s="68"/>
      <c r="Q168" s="68"/>
      <c r="R168" s="68"/>
      <c r="S168" s="68"/>
      <c r="T168" s="32"/>
      <c r="U168" s="69"/>
      <c r="V168" s="69"/>
      <c r="W168" s="69"/>
    </row>
    <row r="169" ht="15.75" customHeight="1">
      <c r="A169" s="133"/>
      <c r="B169" s="208"/>
      <c r="C169" s="133"/>
      <c r="D169" s="133"/>
      <c r="E169" s="133"/>
      <c r="F169" s="209"/>
      <c r="G169" s="209"/>
      <c r="H169" s="209"/>
      <c r="I169" s="209"/>
      <c r="J169" s="210"/>
      <c r="K169" s="211"/>
      <c r="L169" s="211"/>
      <c r="M169" s="68"/>
      <c r="N169" s="68"/>
      <c r="O169" s="68"/>
      <c r="P169" s="68"/>
      <c r="Q169" s="68"/>
      <c r="R169" s="68"/>
      <c r="S169" s="68"/>
      <c r="T169" s="32"/>
      <c r="U169" s="69"/>
      <c r="V169" s="69"/>
      <c r="W169" s="69"/>
    </row>
    <row r="170" ht="15.75" customHeight="1">
      <c r="A170" s="133"/>
      <c r="B170" s="208"/>
      <c r="C170" s="133"/>
      <c r="D170" s="133"/>
      <c r="E170" s="133"/>
      <c r="F170" s="209"/>
      <c r="G170" s="209"/>
      <c r="H170" s="209"/>
      <c r="I170" s="209"/>
      <c r="J170" s="210"/>
      <c r="K170" s="211"/>
      <c r="L170" s="211"/>
      <c r="M170" s="68"/>
      <c r="N170" s="68"/>
      <c r="O170" s="68"/>
      <c r="P170" s="68"/>
      <c r="Q170" s="68"/>
      <c r="R170" s="68"/>
      <c r="S170" s="68"/>
      <c r="T170" s="32"/>
      <c r="U170" s="69"/>
      <c r="V170" s="69"/>
      <c r="W170" s="69"/>
    </row>
    <row r="171" ht="15.75" customHeight="1">
      <c r="A171" s="133"/>
      <c r="B171" s="208"/>
      <c r="C171" s="133"/>
      <c r="D171" s="133"/>
      <c r="E171" s="133"/>
      <c r="F171" s="209"/>
      <c r="G171" s="209"/>
      <c r="H171" s="209"/>
      <c r="I171" s="209"/>
      <c r="J171" s="210"/>
      <c r="K171" s="211"/>
      <c r="L171" s="211"/>
      <c r="M171" s="68"/>
      <c r="N171" s="68"/>
      <c r="O171" s="68"/>
      <c r="P171" s="68"/>
      <c r="Q171" s="68"/>
      <c r="R171" s="68"/>
      <c r="S171" s="68"/>
      <c r="T171" s="32"/>
      <c r="U171" s="69"/>
      <c r="V171" s="69"/>
      <c r="W171" s="69"/>
    </row>
    <row r="172" ht="15.75" customHeight="1">
      <c r="A172" s="133"/>
      <c r="B172" s="208"/>
      <c r="C172" s="133"/>
      <c r="D172" s="133"/>
      <c r="E172" s="133"/>
      <c r="F172" s="209"/>
      <c r="G172" s="209"/>
      <c r="H172" s="209"/>
      <c r="I172" s="209"/>
      <c r="J172" s="210"/>
      <c r="K172" s="211"/>
      <c r="L172" s="211"/>
      <c r="M172" s="68"/>
      <c r="N172" s="68"/>
      <c r="O172" s="68"/>
      <c r="P172" s="68"/>
      <c r="Q172" s="68"/>
      <c r="R172" s="68"/>
      <c r="S172" s="68"/>
      <c r="T172" s="32"/>
      <c r="U172" s="69"/>
      <c r="V172" s="69"/>
      <c r="W172" s="69"/>
    </row>
    <row r="173" ht="15.75" customHeight="1">
      <c r="A173" s="133"/>
      <c r="B173" s="208"/>
      <c r="C173" s="133"/>
      <c r="D173" s="133"/>
      <c r="E173" s="133"/>
      <c r="F173" s="209"/>
      <c r="G173" s="209"/>
      <c r="H173" s="209"/>
      <c r="I173" s="209"/>
      <c r="J173" s="210"/>
      <c r="K173" s="211"/>
      <c r="L173" s="211"/>
      <c r="M173" s="68"/>
      <c r="N173" s="68"/>
      <c r="O173" s="68"/>
      <c r="P173" s="68"/>
      <c r="Q173" s="68"/>
      <c r="R173" s="68"/>
      <c r="S173" s="68"/>
      <c r="T173" s="32"/>
      <c r="U173" s="69"/>
      <c r="V173" s="69"/>
      <c r="W173" s="69"/>
    </row>
    <row r="174" ht="15.75" customHeight="1">
      <c r="A174" s="133"/>
      <c r="B174" s="208"/>
      <c r="C174" s="133"/>
      <c r="D174" s="133"/>
      <c r="E174" s="133"/>
      <c r="F174" s="209"/>
      <c r="G174" s="209"/>
      <c r="H174" s="209"/>
      <c r="I174" s="209"/>
      <c r="J174" s="210"/>
      <c r="K174" s="211"/>
      <c r="L174" s="211"/>
      <c r="M174" s="68"/>
      <c r="N174" s="68"/>
      <c r="O174" s="68"/>
      <c r="P174" s="68"/>
      <c r="Q174" s="68"/>
      <c r="R174" s="68"/>
      <c r="S174" s="68"/>
      <c r="T174" s="32"/>
      <c r="U174" s="69"/>
      <c r="V174" s="69"/>
      <c r="W174" s="69"/>
    </row>
    <row r="175" ht="15.75" customHeight="1">
      <c r="A175" s="133"/>
      <c r="B175" s="208"/>
      <c r="C175" s="133"/>
      <c r="D175" s="133"/>
      <c r="E175" s="133"/>
      <c r="F175" s="209"/>
      <c r="G175" s="209"/>
      <c r="H175" s="209"/>
      <c r="I175" s="209"/>
      <c r="J175" s="210"/>
      <c r="K175" s="211"/>
      <c r="L175" s="211"/>
      <c r="M175" s="68"/>
      <c r="N175" s="68"/>
      <c r="O175" s="68"/>
      <c r="P175" s="68"/>
      <c r="Q175" s="68"/>
      <c r="R175" s="68"/>
      <c r="S175" s="68"/>
      <c r="T175" s="32"/>
      <c r="U175" s="69"/>
      <c r="V175" s="69"/>
      <c r="W175" s="69"/>
    </row>
    <row r="176" ht="15.75" customHeight="1">
      <c r="A176" s="133"/>
      <c r="B176" s="208"/>
      <c r="C176" s="133"/>
      <c r="D176" s="133"/>
      <c r="E176" s="133"/>
      <c r="F176" s="209"/>
      <c r="G176" s="209"/>
      <c r="H176" s="209"/>
      <c r="I176" s="209"/>
      <c r="J176" s="210"/>
      <c r="K176" s="211"/>
      <c r="L176" s="211"/>
      <c r="M176" s="68"/>
      <c r="N176" s="68"/>
      <c r="O176" s="68"/>
      <c r="P176" s="68"/>
      <c r="Q176" s="68"/>
      <c r="R176" s="68"/>
      <c r="S176" s="68"/>
      <c r="T176" s="32"/>
      <c r="U176" s="69"/>
      <c r="V176" s="69"/>
      <c r="W176" s="69"/>
    </row>
    <row r="177" ht="15.75" customHeight="1">
      <c r="A177" s="133"/>
      <c r="B177" s="208"/>
      <c r="C177" s="133"/>
      <c r="D177" s="133"/>
      <c r="E177" s="133"/>
      <c r="F177" s="209"/>
      <c r="G177" s="209"/>
      <c r="H177" s="209"/>
      <c r="I177" s="209"/>
      <c r="J177" s="210"/>
      <c r="K177" s="211"/>
      <c r="L177" s="211"/>
      <c r="M177" s="68"/>
      <c r="N177" s="68"/>
      <c r="O177" s="68"/>
      <c r="P177" s="68"/>
      <c r="Q177" s="68"/>
      <c r="R177" s="68"/>
      <c r="S177" s="68"/>
      <c r="T177" s="32"/>
      <c r="U177" s="69"/>
      <c r="V177" s="69"/>
      <c r="W177" s="69"/>
    </row>
    <row r="178" ht="15.75" customHeight="1">
      <c r="A178" s="133"/>
      <c r="B178" s="208"/>
      <c r="C178" s="133"/>
      <c r="D178" s="133"/>
      <c r="E178" s="133"/>
      <c r="F178" s="209"/>
      <c r="G178" s="209"/>
      <c r="H178" s="209"/>
      <c r="I178" s="209"/>
      <c r="J178" s="210"/>
      <c r="K178" s="211"/>
      <c r="L178" s="211"/>
      <c r="M178" s="68"/>
      <c r="N178" s="68"/>
      <c r="O178" s="68"/>
      <c r="P178" s="68"/>
      <c r="Q178" s="68"/>
      <c r="R178" s="68"/>
      <c r="S178" s="68"/>
      <c r="T178" s="32"/>
      <c r="U178" s="69"/>
      <c r="V178" s="69"/>
      <c r="W178" s="69"/>
    </row>
    <row r="179" ht="15.75" customHeight="1">
      <c r="A179" s="133"/>
      <c r="B179" s="208"/>
      <c r="C179" s="133"/>
      <c r="D179" s="133"/>
      <c r="E179" s="133"/>
      <c r="F179" s="209"/>
      <c r="G179" s="209"/>
      <c r="H179" s="209"/>
      <c r="I179" s="209"/>
      <c r="J179" s="210"/>
      <c r="K179" s="211"/>
      <c r="L179" s="211"/>
      <c r="M179" s="68"/>
      <c r="N179" s="68"/>
      <c r="O179" s="68"/>
      <c r="P179" s="68"/>
      <c r="Q179" s="68"/>
      <c r="R179" s="68"/>
      <c r="S179" s="68"/>
      <c r="T179" s="32"/>
      <c r="U179" s="69"/>
      <c r="V179" s="69"/>
      <c r="W179" s="69"/>
    </row>
    <row r="180" ht="15.75" customHeight="1">
      <c r="A180" s="133"/>
      <c r="B180" s="208"/>
      <c r="C180" s="133"/>
      <c r="D180" s="133"/>
      <c r="E180" s="133"/>
      <c r="F180" s="209"/>
      <c r="G180" s="209"/>
      <c r="H180" s="209"/>
      <c r="I180" s="209"/>
      <c r="J180" s="210"/>
      <c r="K180" s="211"/>
      <c r="L180" s="211"/>
      <c r="M180" s="68"/>
      <c r="N180" s="68"/>
      <c r="O180" s="68"/>
      <c r="P180" s="68"/>
      <c r="Q180" s="68"/>
      <c r="R180" s="68"/>
      <c r="S180" s="68"/>
      <c r="T180" s="32"/>
      <c r="U180" s="69"/>
      <c r="V180" s="69"/>
      <c r="W180" s="69"/>
    </row>
    <row r="181" ht="15.75" customHeight="1">
      <c r="A181" s="133"/>
      <c r="B181" s="208"/>
      <c r="C181" s="133"/>
      <c r="D181" s="133"/>
      <c r="E181" s="133"/>
      <c r="F181" s="209"/>
      <c r="G181" s="209"/>
      <c r="H181" s="209"/>
      <c r="I181" s="209"/>
      <c r="J181" s="210"/>
      <c r="K181" s="211"/>
      <c r="L181" s="211"/>
      <c r="M181" s="68"/>
      <c r="N181" s="68"/>
      <c r="O181" s="68"/>
      <c r="P181" s="68"/>
      <c r="Q181" s="68"/>
      <c r="R181" s="68"/>
      <c r="S181" s="68"/>
      <c r="T181" s="32"/>
      <c r="U181" s="69"/>
      <c r="V181" s="69"/>
      <c r="W181" s="69"/>
    </row>
    <row r="182" ht="15.75" customHeight="1">
      <c r="A182" s="133"/>
      <c r="B182" s="208"/>
      <c r="C182" s="133"/>
      <c r="D182" s="133"/>
      <c r="E182" s="133"/>
      <c r="F182" s="209"/>
      <c r="G182" s="209"/>
      <c r="H182" s="209"/>
      <c r="I182" s="209"/>
      <c r="J182" s="210"/>
      <c r="K182" s="211"/>
      <c r="L182" s="211"/>
      <c r="M182" s="68"/>
      <c r="N182" s="68"/>
      <c r="O182" s="68"/>
      <c r="P182" s="68"/>
      <c r="Q182" s="68"/>
      <c r="R182" s="68"/>
      <c r="S182" s="68"/>
      <c r="T182" s="32"/>
      <c r="U182" s="69"/>
      <c r="V182" s="69"/>
      <c r="W182" s="69"/>
    </row>
    <row r="183" ht="15.75" customHeight="1">
      <c r="A183" s="133"/>
      <c r="B183" s="208"/>
      <c r="C183" s="133"/>
      <c r="D183" s="133"/>
      <c r="E183" s="133"/>
      <c r="F183" s="209"/>
      <c r="G183" s="209"/>
      <c r="H183" s="209"/>
      <c r="I183" s="209"/>
      <c r="J183" s="210"/>
      <c r="K183" s="211"/>
      <c r="L183" s="211"/>
      <c r="M183" s="68"/>
      <c r="N183" s="68"/>
      <c r="O183" s="68"/>
      <c r="P183" s="68"/>
      <c r="Q183" s="68"/>
      <c r="R183" s="68"/>
      <c r="S183" s="68"/>
      <c r="T183" s="32"/>
      <c r="U183" s="69"/>
      <c r="V183" s="69"/>
      <c r="W183" s="69"/>
    </row>
    <row r="184" ht="15.75" customHeight="1">
      <c r="A184" s="133"/>
      <c r="B184" s="208"/>
      <c r="C184" s="133"/>
      <c r="D184" s="133"/>
      <c r="E184" s="133"/>
      <c r="F184" s="209"/>
      <c r="G184" s="209"/>
      <c r="H184" s="209"/>
      <c r="I184" s="209"/>
      <c r="J184" s="210"/>
      <c r="K184" s="211"/>
      <c r="L184" s="211"/>
      <c r="M184" s="68"/>
      <c r="N184" s="68"/>
      <c r="O184" s="68"/>
      <c r="P184" s="68"/>
      <c r="Q184" s="68"/>
      <c r="R184" s="68"/>
      <c r="S184" s="68"/>
      <c r="T184" s="32"/>
      <c r="U184" s="69"/>
      <c r="V184" s="69"/>
      <c r="W184" s="69"/>
    </row>
    <row r="185" ht="15.75" customHeight="1">
      <c r="A185" s="133"/>
      <c r="B185" s="208"/>
      <c r="C185" s="133"/>
      <c r="D185" s="133"/>
      <c r="E185" s="133"/>
      <c r="F185" s="209"/>
      <c r="G185" s="209"/>
      <c r="H185" s="209"/>
      <c r="I185" s="209"/>
      <c r="J185" s="210"/>
      <c r="K185" s="211"/>
      <c r="L185" s="211"/>
      <c r="M185" s="68"/>
      <c r="N185" s="68"/>
      <c r="O185" s="68"/>
      <c r="P185" s="68"/>
      <c r="Q185" s="68"/>
      <c r="R185" s="68"/>
      <c r="S185" s="68"/>
      <c r="T185" s="32"/>
      <c r="U185" s="69"/>
      <c r="V185" s="69"/>
      <c r="W185" s="69"/>
    </row>
    <row r="186" ht="15.75" customHeight="1">
      <c r="A186" s="133"/>
      <c r="B186" s="208"/>
      <c r="C186" s="133"/>
      <c r="D186" s="133"/>
      <c r="E186" s="133"/>
      <c r="F186" s="209"/>
      <c r="G186" s="209"/>
      <c r="H186" s="209"/>
      <c r="I186" s="209"/>
      <c r="J186" s="210"/>
      <c r="K186" s="211"/>
      <c r="L186" s="211"/>
      <c r="M186" s="68"/>
      <c r="N186" s="68"/>
      <c r="O186" s="68"/>
      <c r="P186" s="68"/>
      <c r="Q186" s="68"/>
      <c r="R186" s="68"/>
      <c r="S186" s="68"/>
      <c r="T186" s="32"/>
      <c r="U186" s="69"/>
      <c r="V186" s="69"/>
      <c r="W186" s="69"/>
    </row>
    <row r="187" ht="15.75" customHeight="1">
      <c r="A187" s="133"/>
      <c r="B187" s="208"/>
      <c r="C187" s="133"/>
      <c r="D187" s="133"/>
      <c r="E187" s="133"/>
      <c r="F187" s="209"/>
      <c r="G187" s="209"/>
      <c r="H187" s="209"/>
      <c r="I187" s="209"/>
      <c r="J187" s="210"/>
      <c r="K187" s="211"/>
      <c r="L187" s="211"/>
      <c r="M187" s="68"/>
      <c r="N187" s="68"/>
      <c r="O187" s="68"/>
      <c r="P187" s="68"/>
      <c r="Q187" s="68"/>
      <c r="R187" s="68"/>
      <c r="S187" s="68"/>
      <c r="T187" s="32"/>
      <c r="U187" s="69"/>
      <c r="V187" s="69"/>
      <c r="W187" s="69"/>
    </row>
    <row r="188" ht="15.75" customHeight="1">
      <c r="A188" s="133"/>
      <c r="B188" s="208"/>
      <c r="C188" s="133"/>
      <c r="D188" s="133"/>
      <c r="E188" s="133"/>
      <c r="F188" s="209"/>
      <c r="G188" s="209"/>
      <c r="H188" s="209"/>
      <c r="I188" s="209"/>
      <c r="J188" s="210"/>
      <c r="K188" s="211"/>
      <c r="L188" s="211"/>
      <c r="M188" s="68"/>
      <c r="N188" s="68"/>
      <c r="O188" s="68"/>
      <c r="P188" s="68"/>
      <c r="Q188" s="68"/>
      <c r="R188" s="68"/>
      <c r="S188" s="68"/>
      <c r="T188" s="32"/>
      <c r="U188" s="69"/>
      <c r="V188" s="69"/>
      <c r="W188" s="69"/>
    </row>
    <row r="189" ht="15.75" customHeight="1">
      <c r="A189" s="133"/>
      <c r="B189" s="208"/>
      <c r="C189" s="133"/>
      <c r="D189" s="133"/>
      <c r="E189" s="133"/>
      <c r="F189" s="209"/>
      <c r="G189" s="209"/>
      <c r="H189" s="209"/>
      <c r="I189" s="209"/>
      <c r="J189" s="210"/>
      <c r="K189" s="211"/>
      <c r="L189" s="211"/>
      <c r="M189" s="68"/>
      <c r="N189" s="68"/>
      <c r="O189" s="68"/>
      <c r="P189" s="68"/>
      <c r="Q189" s="68"/>
      <c r="R189" s="68"/>
      <c r="S189" s="68"/>
      <c r="T189" s="32"/>
      <c r="U189" s="69"/>
      <c r="V189" s="69"/>
      <c r="W189" s="69"/>
    </row>
    <row r="190" ht="15.75" customHeight="1">
      <c r="A190" s="133"/>
      <c r="B190" s="208"/>
      <c r="C190" s="133"/>
      <c r="D190" s="133"/>
      <c r="E190" s="133"/>
      <c r="F190" s="209"/>
      <c r="G190" s="209"/>
      <c r="H190" s="209"/>
      <c r="I190" s="209"/>
      <c r="J190" s="210"/>
      <c r="K190" s="211"/>
      <c r="L190" s="211"/>
      <c r="M190" s="68"/>
      <c r="N190" s="68"/>
      <c r="O190" s="68"/>
      <c r="P190" s="68"/>
      <c r="Q190" s="68"/>
      <c r="R190" s="68"/>
      <c r="S190" s="68"/>
      <c r="T190" s="32"/>
      <c r="U190" s="69"/>
      <c r="V190" s="69"/>
      <c r="W190" s="69"/>
    </row>
    <row r="191" ht="15.75" customHeight="1">
      <c r="A191" s="133"/>
      <c r="B191" s="208"/>
      <c r="C191" s="133"/>
      <c r="D191" s="133"/>
      <c r="E191" s="133"/>
      <c r="F191" s="209"/>
      <c r="G191" s="209"/>
      <c r="H191" s="209"/>
      <c r="I191" s="209"/>
      <c r="J191" s="210"/>
      <c r="K191" s="211"/>
      <c r="L191" s="211"/>
      <c r="M191" s="68"/>
      <c r="N191" s="68"/>
      <c r="O191" s="68"/>
      <c r="P191" s="68"/>
      <c r="Q191" s="68"/>
      <c r="R191" s="68"/>
      <c r="S191" s="68"/>
      <c r="T191" s="32"/>
      <c r="U191" s="69"/>
      <c r="V191" s="69"/>
      <c r="W191" s="69"/>
    </row>
    <row r="192" ht="15.75" customHeight="1">
      <c r="A192" s="133"/>
      <c r="B192" s="208"/>
      <c r="C192" s="133"/>
      <c r="D192" s="133"/>
      <c r="E192" s="133"/>
      <c r="F192" s="209"/>
      <c r="G192" s="209"/>
      <c r="H192" s="209"/>
      <c r="I192" s="209"/>
      <c r="J192" s="210"/>
      <c r="K192" s="211"/>
      <c r="L192" s="211"/>
      <c r="M192" s="68"/>
      <c r="N192" s="68"/>
      <c r="O192" s="68"/>
      <c r="P192" s="68"/>
      <c r="Q192" s="68"/>
      <c r="R192" s="68"/>
      <c r="S192" s="68"/>
      <c r="T192" s="32"/>
      <c r="U192" s="69"/>
      <c r="V192" s="69"/>
      <c r="W192" s="69"/>
    </row>
    <row r="193" ht="15.75" customHeight="1">
      <c r="A193" s="133"/>
      <c r="B193" s="208"/>
      <c r="C193" s="133"/>
      <c r="D193" s="133"/>
      <c r="E193" s="133"/>
      <c r="F193" s="209"/>
      <c r="G193" s="209"/>
      <c r="H193" s="209"/>
      <c r="I193" s="209"/>
      <c r="J193" s="210"/>
      <c r="K193" s="211"/>
      <c r="L193" s="211"/>
      <c r="M193" s="68"/>
      <c r="N193" s="68"/>
      <c r="O193" s="68"/>
      <c r="P193" s="68"/>
      <c r="Q193" s="68"/>
      <c r="R193" s="68"/>
      <c r="S193" s="68"/>
      <c r="T193" s="32"/>
      <c r="U193" s="69"/>
      <c r="V193" s="69"/>
      <c r="W193" s="69"/>
    </row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33">
    <mergeCell ref="P2:P3"/>
    <mergeCell ref="Q2:Q3"/>
    <mergeCell ref="A1:C3"/>
    <mergeCell ref="D1:L3"/>
    <mergeCell ref="M1:M4"/>
    <mergeCell ref="N1:Q1"/>
    <mergeCell ref="R1:R4"/>
    <mergeCell ref="N2:N3"/>
    <mergeCell ref="O2:O3"/>
    <mergeCell ref="A5:L5"/>
    <mergeCell ref="A14:L14"/>
    <mergeCell ref="A31:L31"/>
    <mergeCell ref="A39:L39"/>
    <mergeCell ref="A41:L41"/>
    <mergeCell ref="A57:L57"/>
    <mergeCell ref="A65:L65"/>
    <mergeCell ref="A68:L68"/>
    <mergeCell ref="A73:L73"/>
    <mergeCell ref="A82:L82"/>
    <mergeCell ref="A86:L86"/>
    <mergeCell ref="A90:L90"/>
    <mergeCell ref="A94:L94"/>
    <mergeCell ref="A98:L98"/>
    <mergeCell ref="A131:L131"/>
    <mergeCell ref="A143:L143"/>
    <mergeCell ref="A147:L147"/>
    <mergeCell ref="A103:L103"/>
    <mergeCell ref="A108:L108"/>
    <mergeCell ref="A111:L111"/>
    <mergeCell ref="A115:L115"/>
    <mergeCell ref="A118:L118"/>
    <mergeCell ref="A122:L122"/>
    <mergeCell ref="A126:L126"/>
  </mergeCells>
  <hyperlinks>
    <hyperlink r:id="rId1" ref="D40"/>
  </hyperlinks>
  <printOptions/>
  <pageMargins bottom="0.75" footer="0.0" header="0.0" left="0.7" right="0.7" top="0.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2" width="17.86"/>
    <col customWidth="1" min="3" max="3" width="19.43"/>
    <col customWidth="1" min="4" max="4" width="18.43"/>
    <col customWidth="1" min="5" max="5" width="15.29"/>
    <col customWidth="1" min="6" max="6" width="12.29"/>
  </cols>
  <sheetData>
    <row r="3">
      <c r="F3" s="212"/>
    </row>
    <row r="4">
      <c r="F4" s="212"/>
    </row>
    <row r="5">
      <c r="F5" s="212"/>
    </row>
    <row r="6">
      <c r="F6" s="212"/>
      <c r="J6" s="213" t="str">
        <f>I6</f>
        <v/>
      </c>
    </row>
    <row r="7">
      <c r="F7" s="212"/>
    </row>
    <row r="8">
      <c r="F8" s="212"/>
    </row>
    <row r="9">
      <c r="F9" s="212"/>
    </row>
    <row r="10">
      <c r="F10" s="212"/>
    </row>
    <row r="11">
      <c r="F11" s="212"/>
    </row>
    <row r="12">
      <c r="F12" s="212"/>
    </row>
    <row r="13">
      <c r="F13" s="212"/>
    </row>
    <row r="14">
      <c r="F14" s="212"/>
    </row>
    <row r="15">
      <c r="F15" s="212"/>
    </row>
    <row r="16">
      <c r="F16" s="212"/>
    </row>
    <row r="17">
      <c r="F17" s="212"/>
    </row>
    <row r="18">
      <c r="F18" s="212"/>
    </row>
    <row r="19">
      <c r="F19" s="212"/>
    </row>
    <row r="20">
      <c r="F20" s="212"/>
    </row>
    <row r="21" ht="15.75" customHeight="1">
      <c r="F21" s="212"/>
    </row>
    <row r="22" ht="15.75" customHeight="1">
      <c r="F22" s="212"/>
    </row>
    <row r="23" ht="15.75" customHeight="1">
      <c r="F23" s="212"/>
    </row>
    <row r="24" ht="15.75" customHeight="1">
      <c r="F24" s="212"/>
    </row>
    <row r="25" ht="15.75" customHeight="1">
      <c r="F25" s="212"/>
    </row>
    <row r="26" ht="15.75" customHeight="1">
      <c r="F26" s="212"/>
    </row>
    <row r="27" ht="15.75" customHeight="1">
      <c r="F27" s="212"/>
    </row>
    <row r="28" ht="15.75" customHeight="1">
      <c r="F28" s="212"/>
    </row>
    <row r="29" ht="15.75" customHeight="1">
      <c r="F29" s="212"/>
    </row>
    <row r="30" ht="15.75" customHeight="1">
      <c r="F30" s="212"/>
    </row>
    <row r="31" ht="15.75" customHeight="1">
      <c r="F31" s="212"/>
    </row>
    <row r="32" ht="15.75" customHeight="1">
      <c r="F32" s="212"/>
    </row>
    <row r="33" ht="15.75" customHeight="1">
      <c r="F33" s="212"/>
    </row>
    <row r="34" ht="15.75" customHeight="1">
      <c r="F34" s="212"/>
    </row>
    <row r="35" ht="15.75" customHeight="1">
      <c r="F35" s="212"/>
    </row>
    <row r="36" ht="15.75" customHeight="1">
      <c r="F36" s="212"/>
    </row>
    <row r="37" ht="15.75" customHeight="1">
      <c r="F37" s="212"/>
    </row>
    <row r="38" ht="15.75" customHeight="1">
      <c r="F38" s="212"/>
    </row>
    <row r="39" ht="15.75" customHeight="1">
      <c r="F39" s="212"/>
    </row>
    <row r="40" ht="15.75" customHeight="1">
      <c r="F40" s="212"/>
    </row>
    <row r="41" ht="15.75" customHeight="1">
      <c r="F41" s="212"/>
    </row>
    <row r="42" ht="15.75" customHeight="1">
      <c r="F42" s="212"/>
    </row>
    <row r="43" ht="15.75" customHeight="1">
      <c r="F43" s="212"/>
    </row>
    <row r="44" ht="15.75" customHeight="1">
      <c r="F44" s="212"/>
    </row>
    <row r="45" ht="15.75" customHeight="1">
      <c r="F45" s="212"/>
    </row>
    <row r="46" ht="15.75" customHeight="1">
      <c r="F46" s="212"/>
    </row>
    <row r="47" ht="15.75" customHeight="1">
      <c r="F47" s="212"/>
    </row>
    <row r="48" ht="15.75" customHeight="1">
      <c r="F48" s="212"/>
    </row>
    <row r="49" ht="15.75" customHeight="1">
      <c r="F49" s="212"/>
    </row>
    <row r="50" ht="15.75" customHeight="1">
      <c r="F50" s="212"/>
    </row>
    <row r="51" ht="15.75" customHeight="1">
      <c r="F51" s="212"/>
    </row>
    <row r="52" ht="15.75" customHeight="1">
      <c r="F52" s="212"/>
    </row>
    <row r="53" ht="15.75" customHeight="1">
      <c r="F53" s="212"/>
    </row>
    <row r="54" ht="15.75" customHeight="1">
      <c r="F54" s="212"/>
    </row>
    <row r="55" ht="15.75" customHeight="1">
      <c r="F55" s="212"/>
    </row>
    <row r="56" ht="15.75" customHeight="1">
      <c r="F56" s="212"/>
    </row>
    <row r="57" ht="15.75" customHeight="1">
      <c r="F57" s="212"/>
    </row>
    <row r="58" ht="15.75" customHeight="1">
      <c r="F58" s="212"/>
    </row>
    <row r="59" ht="15.75" customHeight="1">
      <c r="F59" s="212"/>
    </row>
    <row r="60" ht="15.75" customHeight="1">
      <c r="F60" s="212"/>
    </row>
    <row r="61" ht="15.75" customHeight="1">
      <c r="F61" s="212"/>
    </row>
    <row r="62" ht="15.75" customHeight="1">
      <c r="F62" s="212"/>
    </row>
    <row r="63" ht="15.75" customHeight="1">
      <c r="F63" s="212"/>
    </row>
    <row r="64" ht="15.75" customHeight="1">
      <c r="F64" s="212"/>
    </row>
    <row r="65" ht="15.75" customHeight="1">
      <c r="F65" s="212"/>
    </row>
    <row r="66" ht="15.75" customHeight="1">
      <c r="F66" s="212"/>
    </row>
    <row r="67" ht="15.75" customHeight="1">
      <c r="F67" s="212"/>
    </row>
    <row r="68" ht="15.75" customHeight="1">
      <c r="F68" s="212"/>
    </row>
    <row r="69" ht="15.75" customHeight="1">
      <c r="F69" s="212"/>
    </row>
    <row r="70" ht="15.75" customHeight="1">
      <c r="F70" s="212"/>
    </row>
    <row r="71" ht="15.75" customHeight="1">
      <c r="F71" s="212"/>
    </row>
    <row r="72" ht="15.75" customHeight="1">
      <c r="F72" s="212"/>
    </row>
    <row r="73" ht="15.75" customHeight="1">
      <c r="F73" s="212"/>
    </row>
    <row r="74" ht="15.75" customHeight="1">
      <c r="F74" s="212"/>
    </row>
    <row r="75" ht="15.75" customHeight="1">
      <c r="F75" s="212"/>
    </row>
    <row r="76" ht="15.75" customHeight="1">
      <c r="F76" s="212"/>
    </row>
    <row r="77" ht="15.75" customHeight="1">
      <c r="F77" s="212"/>
    </row>
    <row r="78" ht="15.75" customHeight="1">
      <c r="F78" s="212"/>
    </row>
    <row r="79" ht="15.75" customHeight="1">
      <c r="F79" s="212"/>
    </row>
    <row r="80" ht="15.75" customHeight="1">
      <c r="F80" s="212"/>
    </row>
    <row r="81" ht="15.75" customHeight="1">
      <c r="F81" s="212"/>
    </row>
    <row r="82" ht="15.75" customHeight="1">
      <c r="F82" s="212"/>
    </row>
    <row r="83" ht="15.75" customHeight="1">
      <c r="F83" s="212"/>
    </row>
    <row r="84" ht="15.75" customHeight="1">
      <c r="F84" s="212"/>
    </row>
    <row r="85" ht="15.75" customHeight="1">
      <c r="F85" s="212"/>
    </row>
    <row r="86" ht="15.75" customHeight="1">
      <c r="F86" s="212"/>
    </row>
    <row r="87" ht="15.75" customHeight="1">
      <c r="F87" s="212"/>
    </row>
    <row r="88" ht="15.75" customHeight="1">
      <c r="F88" s="212"/>
    </row>
    <row r="89" ht="15.75" customHeight="1">
      <c r="F89" s="212"/>
    </row>
    <row r="90" ht="15.75" customHeight="1">
      <c r="F90" s="212"/>
    </row>
    <row r="91" ht="15.75" customHeight="1">
      <c r="F91" s="212"/>
    </row>
    <row r="92" ht="15.75" customHeight="1">
      <c r="F92" s="212"/>
    </row>
    <row r="93" ht="15.75" customHeight="1">
      <c r="F93" s="212"/>
    </row>
    <row r="94" ht="15.75" customHeight="1">
      <c r="F94" s="212"/>
    </row>
    <row r="95" ht="15.75" customHeight="1">
      <c r="F95" s="212"/>
    </row>
    <row r="96" ht="15.75" customHeight="1">
      <c r="F96" s="212"/>
    </row>
    <row r="97" ht="15.75" customHeight="1">
      <c r="F97" s="212"/>
    </row>
    <row r="98" ht="15.75" customHeight="1">
      <c r="F98" s="212"/>
    </row>
    <row r="99" ht="15.75" customHeight="1">
      <c r="F99" s="212"/>
    </row>
    <row r="100" ht="15.75" customHeight="1">
      <c r="F100" s="212"/>
    </row>
    <row r="101" ht="15.75" customHeight="1">
      <c r="F101" s="212"/>
    </row>
    <row r="102" ht="15.75" customHeight="1">
      <c r="F102" s="212"/>
    </row>
    <row r="103" ht="15.75" customHeight="1">
      <c r="F103" s="212"/>
    </row>
    <row r="104" ht="15.75" customHeight="1">
      <c r="F104" s="212"/>
    </row>
    <row r="105" ht="15.75" customHeight="1">
      <c r="F105" s="212"/>
    </row>
    <row r="106" ht="15.75" customHeight="1">
      <c r="F106" s="212"/>
    </row>
    <row r="107" ht="15.75" customHeight="1">
      <c r="F107" s="212"/>
    </row>
    <row r="108" ht="15.75" customHeight="1">
      <c r="F108" s="212"/>
    </row>
    <row r="109" ht="15.75" customHeight="1">
      <c r="F109" s="212"/>
    </row>
    <row r="110" ht="15.75" customHeight="1">
      <c r="F110" s="212"/>
    </row>
    <row r="111" ht="15.75" customHeight="1">
      <c r="F111" s="212"/>
    </row>
    <row r="112" ht="15.75" customHeight="1">
      <c r="F112" s="212"/>
    </row>
    <row r="113" ht="15.75" customHeight="1">
      <c r="F113" s="212"/>
    </row>
    <row r="114" ht="15.75" customHeight="1">
      <c r="F114" s="212"/>
    </row>
    <row r="115" ht="15.75" customHeight="1">
      <c r="F115" s="212"/>
    </row>
    <row r="116" ht="15.75" customHeight="1">
      <c r="F116" s="212"/>
    </row>
    <row r="117" ht="15.75" customHeight="1">
      <c r="F117" s="212"/>
    </row>
    <row r="118" ht="15.75" customHeight="1">
      <c r="F118" s="212"/>
    </row>
    <row r="119" ht="15.75" customHeight="1">
      <c r="F119" s="212"/>
    </row>
    <row r="120" ht="15.75" customHeight="1">
      <c r="F120" s="212"/>
    </row>
    <row r="121" ht="15.75" customHeight="1">
      <c r="F121" s="212"/>
    </row>
    <row r="122" ht="15.75" customHeight="1">
      <c r="F122" s="212"/>
    </row>
    <row r="123" ht="15.75" customHeight="1">
      <c r="F123" s="212"/>
    </row>
    <row r="124" ht="15.75" customHeight="1">
      <c r="F124" s="212"/>
    </row>
    <row r="125" ht="15.75" customHeight="1">
      <c r="F125" s="212"/>
    </row>
    <row r="126" ht="15.75" customHeight="1">
      <c r="F126" s="212"/>
    </row>
    <row r="127" ht="15.75" customHeight="1">
      <c r="F127" s="212"/>
    </row>
    <row r="128" ht="15.75" customHeight="1">
      <c r="F128" s="212"/>
    </row>
    <row r="129" ht="15.75" customHeight="1">
      <c r="F129" s="212"/>
    </row>
    <row r="130" ht="15.75" customHeight="1">
      <c r="F130" s="212"/>
    </row>
    <row r="131" ht="15.75" customHeight="1">
      <c r="F131" s="212"/>
    </row>
    <row r="132" ht="15.75" customHeight="1">
      <c r="F132" s="212"/>
    </row>
    <row r="133" ht="15.75" customHeight="1">
      <c r="F133" s="212"/>
    </row>
    <row r="134" ht="15.75" customHeight="1">
      <c r="F134" s="212"/>
    </row>
    <row r="135" ht="15.75" customHeight="1">
      <c r="F135" s="212"/>
    </row>
    <row r="136" ht="15.75" customHeight="1">
      <c r="F136" s="212"/>
    </row>
    <row r="137" ht="15.75" customHeight="1">
      <c r="F137" s="212"/>
    </row>
    <row r="138" ht="15.75" customHeight="1">
      <c r="F138" s="212"/>
    </row>
    <row r="139" ht="15.75" customHeight="1">
      <c r="F139" s="212"/>
    </row>
    <row r="140" ht="15.75" customHeight="1">
      <c r="F140" s="212"/>
    </row>
    <row r="141" ht="15.75" customHeight="1">
      <c r="F141" s="212"/>
    </row>
    <row r="142" ht="15.75" customHeight="1">
      <c r="F142" s="212"/>
    </row>
    <row r="143" ht="15.75" customHeight="1">
      <c r="F143" s="212"/>
    </row>
    <row r="144" ht="15.75" customHeight="1">
      <c r="F144" s="212"/>
    </row>
    <row r="145" ht="15.75" customHeight="1">
      <c r="F145" s="212"/>
    </row>
    <row r="146" ht="15.75" customHeight="1">
      <c r="F146" s="212"/>
    </row>
    <row r="147" ht="15.75" customHeight="1">
      <c r="F147" s="212"/>
    </row>
    <row r="148" ht="15.75" customHeight="1">
      <c r="F148" s="212"/>
    </row>
    <row r="149" ht="15.75" customHeight="1">
      <c r="F149" s="212"/>
    </row>
    <row r="150" ht="15.75" customHeight="1">
      <c r="F150" s="212"/>
    </row>
    <row r="151" ht="15.75" customHeight="1">
      <c r="F151" s="212"/>
    </row>
    <row r="152" ht="15.75" customHeight="1">
      <c r="F152" s="212"/>
    </row>
    <row r="153" ht="15.75" customHeight="1">
      <c r="F153" s="212"/>
    </row>
    <row r="154" ht="15.75" customHeight="1">
      <c r="F154" s="212"/>
    </row>
    <row r="155" ht="15.75" customHeight="1">
      <c r="F155" s="212"/>
    </row>
    <row r="156" ht="15.75" customHeight="1">
      <c r="F156" s="212"/>
    </row>
    <row r="157" ht="15.75" customHeight="1">
      <c r="F157" s="212"/>
    </row>
    <row r="158" ht="15.75" customHeight="1">
      <c r="F158" s="212"/>
    </row>
    <row r="159" ht="15.75" customHeight="1">
      <c r="F159" s="212"/>
    </row>
    <row r="160" ht="15.75" customHeight="1">
      <c r="F160" s="212"/>
    </row>
    <row r="161" ht="15.75" customHeight="1">
      <c r="F161" s="212"/>
    </row>
    <row r="162" ht="15.75" customHeight="1">
      <c r="F162" s="212"/>
    </row>
    <row r="163" ht="15.75" customHeight="1">
      <c r="F163" s="212"/>
    </row>
    <row r="164" ht="15.75" customHeight="1">
      <c r="F164" s="212"/>
    </row>
    <row r="165" ht="15.75" customHeight="1">
      <c r="F165" s="212"/>
    </row>
    <row r="166" ht="15.75" customHeight="1">
      <c r="F166" s="212"/>
    </row>
    <row r="167" ht="15.75" customHeight="1">
      <c r="F167" s="212"/>
    </row>
    <row r="168" ht="15.75" customHeight="1">
      <c r="F168" s="212"/>
    </row>
    <row r="169" ht="15.75" customHeight="1">
      <c r="F169" s="212"/>
    </row>
    <row r="170" ht="15.75" customHeight="1">
      <c r="F170" s="212"/>
    </row>
    <row r="171" ht="15.75" customHeight="1">
      <c r="F171" s="212"/>
    </row>
    <row r="172" ht="15.75" customHeight="1">
      <c r="F172" s="212"/>
    </row>
    <row r="173" ht="15.75" customHeight="1">
      <c r="F173" s="212"/>
    </row>
    <row r="174" ht="15.75" customHeight="1">
      <c r="F174" s="212"/>
    </row>
    <row r="175" ht="15.75" customHeight="1">
      <c r="F175" s="212"/>
    </row>
    <row r="176" ht="15.75" customHeight="1">
      <c r="F176" s="212"/>
    </row>
    <row r="177" ht="15.75" customHeight="1">
      <c r="F177" s="212"/>
    </row>
    <row r="178" ht="15.75" customHeight="1">
      <c r="F178" s="212"/>
    </row>
    <row r="179" ht="15.75" customHeight="1">
      <c r="F179" s="212"/>
    </row>
    <row r="180" ht="15.75" customHeight="1">
      <c r="F180" s="212"/>
    </row>
    <row r="181" ht="15.75" customHeight="1">
      <c r="F181" s="212"/>
    </row>
    <row r="182" ht="15.75" customHeight="1">
      <c r="F182" s="212"/>
    </row>
    <row r="183" ht="15.75" customHeight="1">
      <c r="F183" s="212"/>
    </row>
    <row r="184" ht="15.75" customHeight="1">
      <c r="F184" s="212"/>
    </row>
    <row r="185" ht="15.75" customHeight="1">
      <c r="F185" s="212"/>
    </row>
    <row r="186" ht="15.75" customHeight="1">
      <c r="F186" s="212"/>
    </row>
    <row r="187" ht="15.75" customHeight="1">
      <c r="F187" s="212"/>
    </row>
    <row r="188" ht="15.75" customHeight="1">
      <c r="F188" s="212"/>
    </row>
    <row r="189" ht="15.75" customHeight="1">
      <c r="F189" s="212"/>
    </row>
    <row r="190" ht="15.75" customHeight="1">
      <c r="F190" s="212"/>
    </row>
    <row r="191" ht="15.75" customHeight="1">
      <c r="F191" s="212"/>
    </row>
    <row r="192" ht="15.75" customHeight="1">
      <c r="F192" s="212"/>
    </row>
    <row r="193" ht="15.75" customHeight="1">
      <c r="F193" s="212"/>
    </row>
    <row r="194" ht="15.75" customHeight="1">
      <c r="F194" s="212"/>
    </row>
    <row r="195" ht="15.75" customHeight="1">
      <c r="F195" s="212"/>
    </row>
    <row r="196" ht="15.75" customHeight="1">
      <c r="F196" s="212"/>
    </row>
    <row r="197" ht="15.75" customHeight="1">
      <c r="F197" s="212"/>
    </row>
    <row r="198" ht="15.75" customHeight="1">
      <c r="F198" s="212"/>
    </row>
    <row r="199" ht="15.75" customHeight="1">
      <c r="F199" s="212"/>
    </row>
    <row r="200" ht="15.75" customHeight="1">
      <c r="F200" s="212"/>
    </row>
    <row r="201" ht="15.75" customHeight="1">
      <c r="F201" s="212"/>
    </row>
    <row r="202" ht="15.75" customHeight="1">
      <c r="F202" s="212"/>
    </row>
    <row r="203" ht="15.75" customHeight="1">
      <c r="F203" s="212"/>
    </row>
    <row r="204" ht="15.75" customHeight="1">
      <c r="F204" s="212"/>
    </row>
    <row r="205" ht="15.75" customHeight="1">
      <c r="F205" s="212"/>
    </row>
    <row r="206" ht="15.75" customHeight="1">
      <c r="F206" s="212"/>
    </row>
    <row r="207" ht="15.75" customHeight="1">
      <c r="F207" s="212"/>
    </row>
    <row r="208" ht="15.75" customHeight="1">
      <c r="F208" s="212"/>
    </row>
    <row r="209" ht="15.75" customHeight="1">
      <c r="F209" s="212"/>
    </row>
    <row r="210" ht="15.75" customHeight="1">
      <c r="F210" s="212"/>
    </row>
    <row r="211" ht="15.75" customHeight="1">
      <c r="F211" s="212"/>
    </row>
    <row r="212" ht="15.75" customHeight="1">
      <c r="F212" s="212"/>
    </row>
    <row r="213" ht="15.75" customHeight="1">
      <c r="F213" s="212"/>
    </row>
    <row r="214" ht="15.75" customHeight="1">
      <c r="F214" s="212"/>
    </row>
    <row r="215" ht="15.75" customHeight="1">
      <c r="F215" s="212"/>
    </row>
    <row r="216" ht="15.75" customHeight="1">
      <c r="F216" s="212"/>
    </row>
    <row r="217" ht="15.75" customHeight="1">
      <c r="F217" s="212"/>
    </row>
    <row r="218" ht="15.75" customHeight="1">
      <c r="F218" s="212"/>
    </row>
    <row r="219" ht="15.75" customHeight="1">
      <c r="F219" s="212"/>
    </row>
    <row r="220" ht="15.75" customHeight="1">
      <c r="F220" s="21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2024-02-09T08:25:54Z</dcterms:created>
</cp:coreProperties>
</file>